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2003off." sheetId="1" r:id="rId1"/>
  </sheets>
  <definedNames>
    <definedName name="A;1">'2003off.'!$A$1:$A$1</definedName>
    <definedName name="_xlnm.Print_Area" localSheetId="0">'2003off.'!$A$1:$AA$43</definedName>
  </definedNames>
  <calcPr fullCalcOnLoad="1"/>
</workbook>
</file>

<file path=xl/sharedStrings.xml><?xml version="1.0" encoding="utf-8"?>
<sst xmlns="http://schemas.openxmlformats.org/spreadsheetml/2006/main" count="87" uniqueCount="51">
  <si>
    <t>STEP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</si>
  <si>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</si>
  <si>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</si>
  <si>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</si>
  <si>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</si>
  <si>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</si>
  <si>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</si>
  <si>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</si>
  <si>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</si>
  <si>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</si>
  <si>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</si>
  <si>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</si>
  <si>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</si>
  <si>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</si>
  <si>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</si>
  <si>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</si>
  <si>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</si>
  <si>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</si>
  <si>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</si>
  <si>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</si>
  <si>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200</t>
  </si>
  <si>
    <t>Day</t>
  </si>
  <si>
    <t>BA</t>
  </si>
  <si>
    <t>195</t>
  </si>
  <si>
    <t>209</t>
  </si>
  <si>
    <t>214</t>
  </si>
  <si>
    <t>223</t>
  </si>
  <si>
    <t>BA+15</t>
  </si>
  <si>
    <t>MA</t>
  </si>
  <si>
    <t xml:space="preserve">MA </t>
  </si>
  <si>
    <t>MA+30</t>
  </si>
  <si>
    <t>ED.D</t>
  </si>
  <si>
    <t>ED.D.</t>
  </si>
  <si>
    <t>7 EXP</t>
  </si>
  <si>
    <t>8 EXP</t>
  </si>
  <si>
    <t>9 EXP</t>
  </si>
  <si>
    <t>6 EXP</t>
  </si>
  <si>
    <t>5 EXP</t>
  </si>
  <si>
    <t>4 EXP</t>
  </si>
  <si>
    <t>10 EXP</t>
  </si>
  <si>
    <t>11 EXP</t>
  </si>
  <si>
    <t>7.5 Hr</t>
  </si>
  <si>
    <t>PRINCE WILLIAM COUNTY PUBLIC SCHOOLS TEACHER SALARY SCALE  2012-13 (APPROVED)</t>
  </si>
  <si>
    <t>**</t>
  </si>
  <si>
    <t>2011-12 part-time employees who remain part-time for the 2012-13 school year receive a 4% differential; not 5%.</t>
  </si>
  <si>
    <t>06/21/12</t>
  </si>
  <si>
    <t>0-2 Exp</t>
  </si>
  <si>
    <t>3 EXP</t>
  </si>
  <si>
    <t>12+ EXP</t>
  </si>
  <si>
    <t>EXP.</t>
  </si>
  <si>
    <t>Each step on the FY13 salary scale has an additional 1% added to the salary amount to off-set the 1% VRS contribution for current full-time employees.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</si>
</sst>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6.95"/>
      <color indexed="12"/>
      <name val="Arial"/>
      <family val="2"/>
    </font>
    <font>
      <u val="single"/>
      <sz val="6.9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4" borderId="11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Continuous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14" fontId="9" fillId="0" borderId="0" xfId="0" applyNumberFormat="1" applyFont="1" applyAlignment="1">
      <alignment/>
    </xf>
    <xf numFmtId="15" fontId="9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4" fontId="6" fillId="35" borderId="15" xfId="0" applyNumberFormat="1" applyFont="1" applyFill="1" applyBorder="1" applyAlignment="1">
      <alignment/>
    </xf>
    <xf numFmtId="4" fontId="6" fillId="35" borderId="16" xfId="0" applyNumberFormat="1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3" fontId="5" fillId="36" borderId="11" xfId="0" applyNumberFormat="1" applyFont="1" applyFill="1" applyBorder="1" applyAlignment="1">
      <alignment horizontal="center"/>
    </xf>
    <xf numFmtId="3" fontId="6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/>
    </xf>
    <xf numFmtId="3" fontId="5" fillId="36" borderId="12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/>
    </xf>
    <xf numFmtId="3" fontId="6" fillId="36" borderId="16" xfId="0" applyNumberFormat="1" applyFont="1" applyFill="1" applyBorder="1" applyAlignment="1">
      <alignment/>
    </xf>
    <xf numFmtId="4" fontId="6" fillId="36" borderId="15" xfId="0" applyNumberFormat="1" applyFont="1" applyFill="1" applyBorder="1" applyAlignment="1">
      <alignment/>
    </xf>
    <xf numFmtId="4" fontId="6" fillId="36" borderId="16" xfId="0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3" fontId="6" fillId="37" borderId="14" xfId="0" applyNumberFormat="1" applyFont="1" applyFill="1" applyBorder="1" applyAlignment="1">
      <alignment/>
    </xf>
    <xf numFmtId="14" fontId="9" fillId="0" borderId="0" xfId="0" applyNumberFormat="1" applyFont="1" applyAlignment="1" quotePrefix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NumberFormat="1" applyFont="1" applyFill="1" applyBorder="1" applyAlignment="1">
      <alignment horizontal="left"/>
    </xf>
    <xf numFmtId="0" fontId="0" fillId="34" borderId="11" xfId="0" applyNumberFormat="1" applyFont="1" applyFill="1" applyBorder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1F2"/>
      <rgbColor rgb="00D1FFD1"/>
      <rgbColor rgb="000000FF"/>
      <rgbColor rgb="00FFFFD9"/>
      <rgbColor rgb="00FFE9FF"/>
      <rgbColor rgb="00E1F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0</xdr:row>
      <xdr:rowOff>238125</xdr:rowOff>
    </xdr:to>
    <xdr:pic>
      <xdr:nvPicPr>
        <xdr:cNvPr id="1" name="Picture 1" descr="BlueGlobe_s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9"/>
  <sheetViews>
    <sheetView tabSelected="1" showOutlineSymbols="0" zoomScale="87" zoomScaleNormal="87" zoomScalePageLayoutView="0" workbookViewId="0" topLeftCell="A1">
      <selection activeCell="G6" sqref="G6"/>
    </sheetView>
  </sheetViews>
  <sheetFormatPr defaultColWidth="13.66015625" defaultRowHeight="11.25"/>
  <cols>
    <col min="1" max="1" width="8.5" style="0" customWidth="1"/>
    <col min="2" max="2" width="8" style="0" customWidth="1"/>
    <col min="3" max="3" width="7.5" style="0" customWidth="1"/>
    <col min="4" max="4" width="8.16015625" style="0" customWidth="1"/>
    <col min="5" max="5" width="8.33203125" style="0" customWidth="1"/>
    <col min="6" max="6" width="7.33203125" style="0" customWidth="1"/>
    <col min="7" max="7" width="8.5" style="0" customWidth="1"/>
    <col min="8" max="8" width="7.66015625" style="0" customWidth="1"/>
    <col min="9" max="9" width="8" style="0" customWidth="1"/>
    <col min="10" max="10" width="7.83203125" style="0" customWidth="1"/>
    <col min="11" max="11" width="8.5" style="0" customWidth="1"/>
    <col min="12" max="12" width="9" style="0" customWidth="1"/>
    <col min="13" max="13" width="8.16015625" style="0" customWidth="1"/>
    <col min="14" max="14" width="8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7.66015625" style="0" customWidth="1"/>
    <col min="19" max="20" width="8.33203125" style="0" customWidth="1"/>
    <col min="21" max="21" width="9" style="0" customWidth="1"/>
    <col min="22" max="27" width="8.66015625" style="0" customWidth="1"/>
  </cols>
  <sheetData>
    <row r="1" spans="1:255" ht="20.25" customHeight="1" thickBot="1">
      <c r="A1" s="9"/>
      <c r="B1" s="10"/>
      <c r="C1" s="20" t="s">
        <v>42</v>
      </c>
      <c r="D1" s="21"/>
      <c r="E1" s="21"/>
      <c r="F1" s="21"/>
      <c r="G1" s="21"/>
      <c r="H1" s="21"/>
      <c r="I1" s="21"/>
      <c r="J1" s="20"/>
      <c r="K1" s="20"/>
      <c r="L1" s="20"/>
      <c r="M1" s="20"/>
      <c r="N1" s="21"/>
      <c r="O1" s="21"/>
      <c r="P1" s="21"/>
      <c r="Q1" s="17"/>
      <c r="R1" s="17"/>
      <c r="S1" s="18"/>
      <c r="T1" s="19"/>
      <c r="U1" s="48" t="s">
        <v>45</v>
      </c>
      <c r="V1" s="10"/>
      <c r="W1" s="10"/>
      <c r="X1" s="10"/>
      <c r="Y1" s="10"/>
      <c r="Z1" s="10"/>
      <c r="AA1" s="1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6.5" customHeight="1" thickBot="1" thickTop="1">
      <c r="A2" s="49" t="s">
        <v>49</v>
      </c>
      <c r="B2" s="50" t="s">
        <v>46</v>
      </c>
      <c r="C2" s="51" t="s">
        <v>47</v>
      </c>
      <c r="D2" s="52" t="s">
        <v>38</v>
      </c>
      <c r="E2" s="52" t="s">
        <v>37</v>
      </c>
      <c r="F2" s="50" t="s">
        <v>36</v>
      </c>
      <c r="G2" s="52" t="s">
        <v>33</v>
      </c>
      <c r="H2" s="52" t="s">
        <v>34</v>
      </c>
      <c r="I2" s="52" t="s">
        <v>35</v>
      </c>
      <c r="J2" s="52" t="s">
        <v>39</v>
      </c>
      <c r="K2" s="52" t="s">
        <v>40</v>
      </c>
      <c r="L2" s="52" t="s">
        <v>48</v>
      </c>
      <c r="M2" s="53" t="s">
        <v>43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" customHeight="1" thickBot="1" thickTop="1">
      <c r="A3" s="11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>
        <v>7</v>
      </c>
      <c r="I3" s="14" t="s">
        <v>7</v>
      </c>
      <c r="J3" s="14" t="s">
        <v>8</v>
      </c>
      <c r="K3" s="14" t="s">
        <v>9</v>
      </c>
      <c r="L3" s="14">
        <v>11</v>
      </c>
      <c r="M3" s="15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2.75" customHeight="1" thickTop="1">
      <c r="A4" s="29" t="s">
        <v>22</v>
      </c>
      <c r="B4" s="30"/>
      <c r="C4" s="31"/>
      <c r="D4" s="31"/>
      <c r="E4" s="31"/>
      <c r="F4" s="31"/>
      <c r="G4" s="31"/>
      <c r="H4" s="31"/>
      <c r="I4" s="31"/>
      <c r="J4" s="31"/>
      <c r="K4" s="32" t="s">
        <v>22</v>
      </c>
      <c r="L4" s="33"/>
      <c r="M4" s="31"/>
      <c r="N4" s="31"/>
      <c r="O4" s="31"/>
      <c r="P4" s="31"/>
      <c r="Q4" s="31"/>
      <c r="R4" s="31"/>
      <c r="S4" s="31"/>
      <c r="T4" s="31"/>
      <c r="U4" s="34" t="s">
        <v>22</v>
      </c>
      <c r="V4" s="35"/>
      <c r="W4" s="35"/>
      <c r="X4" s="35"/>
      <c r="Y4" s="35"/>
      <c r="Z4" s="35"/>
      <c r="AA4" s="3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3.5" customHeight="1">
      <c r="A5" s="36" t="s">
        <v>23</v>
      </c>
      <c r="B5" s="37">
        <v>44048</v>
      </c>
      <c r="C5" s="38">
        <v>44788</v>
      </c>
      <c r="D5" s="38">
        <v>45539</v>
      </c>
      <c r="E5" s="38">
        <v>46302</v>
      </c>
      <c r="F5" s="38">
        <v>47076</v>
      </c>
      <c r="G5" s="38">
        <v>48646</v>
      </c>
      <c r="H5" s="38">
        <v>50263</v>
      </c>
      <c r="I5" s="38">
        <v>51928</v>
      </c>
      <c r="J5" s="38">
        <v>53645</v>
      </c>
      <c r="K5" s="38">
        <v>55411</v>
      </c>
      <c r="L5" s="38">
        <v>57230</v>
      </c>
      <c r="M5" s="37">
        <v>59105</v>
      </c>
      <c r="N5" s="38">
        <v>61035</v>
      </c>
      <c r="O5" s="38">
        <v>63024</v>
      </c>
      <c r="P5" s="38">
        <v>65072</v>
      </c>
      <c r="Q5" s="38">
        <v>67180</v>
      </c>
      <c r="R5" s="38">
        <v>69354</v>
      </c>
      <c r="S5" s="38">
        <v>71592</v>
      </c>
      <c r="T5" s="38">
        <v>73897</v>
      </c>
      <c r="U5" s="38">
        <v>76271</v>
      </c>
      <c r="V5" s="38">
        <v>78716</v>
      </c>
      <c r="W5" s="38">
        <v>81235</v>
      </c>
      <c r="X5" s="38">
        <v>83830</v>
      </c>
      <c r="Y5" s="38">
        <v>86501</v>
      </c>
      <c r="Z5" s="38">
        <v>89255</v>
      </c>
      <c r="AA5" s="38">
        <v>92090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3.5" customHeight="1">
      <c r="A6" s="36" t="s">
        <v>20</v>
      </c>
      <c r="B6" s="37">
        <f aca="true" t="shared" si="0" ref="B6:V6">SUM(B10*200)</f>
        <v>45177.4358974359</v>
      </c>
      <c r="C6" s="38">
        <f t="shared" si="0"/>
        <v>45936.41025641026</v>
      </c>
      <c r="D6" s="38">
        <f t="shared" si="0"/>
        <v>46706.666666666664</v>
      </c>
      <c r="E6" s="38">
        <f t="shared" si="0"/>
        <v>47489.230769230766</v>
      </c>
      <c r="F6" s="38">
        <f t="shared" si="0"/>
        <v>48283.07692307692</v>
      </c>
      <c r="G6" s="38">
        <f t="shared" si="0"/>
        <v>49893.333333333336</v>
      </c>
      <c r="H6" s="38">
        <f t="shared" si="0"/>
        <v>51551.79487179487</v>
      </c>
      <c r="I6" s="38">
        <f t="shared" si="0"/>
        <v>53259.48717948718</v>
      </c>
      <c r="J6" s="38">
        <f t="shared" si="0"/>
        <v>55020.51282051282</v>
      </c>
      <c r="K6" s="38">
        <f t="shared" si="0"/>
        <v>56831.794871794875</v>
      </c>
      <c r="L6" s="38">
        <f t="shared" si="0"/>
        <v>58697.4358974359</v>
      </c>
      <c r="M6" s="37">
        <f t="shared" si="0"/>
        <v>60620.51282051282</v>
      </c>
      <c r="N6" s="38">
        <f t="shared" si="0"/>
        <v>62600</v>
      </c>
      <c r="O6" s="38">
        <f t="shared" si="0"/>
        <v>64640</v>
      </c>
      <c r="P6" s="38">
        <f t="shared" si="0"/>
        <v>66740.51282051283</v>
      </c>
      <c r="Q6" s="38">
        <f t="shared" si="0"/>
        <v>68902.5641025641</v>
      </c>
      <c r="R6" s="38">
        <f t="shared" si="0"/>
        <v>71132.30769230769</v>
      </c>
      <c r="S6" s="38">
        <f t="shared" si="0"/>
        <v>73427.6923076923</v>
      </c>
      <c r="T6" s="38">
        <f t="shared" si="0"/>
        <v>75791.79487179486</v>
      </c>
      <c r="U6" s="38">
        <f t="shared" si="0"/>
        <v>78226.66666666667</v>
      </c>
      <c r="V6" s="38">
        <f t="shared" si="0"/>
        <v>80734.35897435897</v>
      </c>
      <c r="W6" s="38">
        <f>SUM(W10*200)</f>
        <v>83317.94871794872</v>
      </c>
      <c r="X6" s="38">
        <f>SUM(X10*200)</f>
        <v>85979.48717948719</v>
      </c>
      <c r="Y6" s="38">
        <f>SUM(Y10*200)</f>
        <v>88718.97435897436</v>
      </c>
      <c r="Z6" s="38">
        <f>SUM(Z10*200)</f>
        <v>91543.58974358975</v>
      </c>
      <c r="AA6" s="38">
        <f>SUM(AA10*200)</f>
        <v>94451.28205128206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3.5" customHeight="1">
      <c r="A7" s="36" t="s">
        <v>24</v>
      </c>
      <c r="B7" s="37">
        <f aca="true" t="shared" si="1" ref="B7:V7">SUM(B10*209)</f>
        <v>47210.420512820514</v>
      </c>
      <c r="C7" s="38">
        <f t="shared" si="1"/>
        <v>48003.54871794872</v>
      </c>
      <c r="D7" s="38">
        <f t="shared" si="1"/>
        <v>48808.46666666667</v>
      </c>
      <c r="E7" s="38">
        <f t="shared" si="1"/>
        <v>49626.24615384615</v>
      </c>
      <c r="F7" s="38">
        <f t="shared" si="1"/>
        <v>50455.81538461539</v>
      </c>
      <c r="G7" s="38">
        <f t="shared" si="1"/>
        <v>52138.53333333333</v>
      </c>
      <c r="H7" s="38">
        <f t="shared" si="1"/>
        <v>53871.62564102564</v>
      </c>
      <c r="I7" s="38">
        <f t="shared" si="1"/>
        <v>55656.1641025641</v>
      </c>
      <c r="J7" s="38">
        <f t="shared" si="1"/>
        <v>57496.43589743589</v>
      </c>
      <c r="K7" s="38">
        <f t="shared" si="1"/>
        <v>59389.225641025645</v>
      </c>
      <c r="L7" s="38">
        <f t="shared" si="1"/>
        <v>61338.820512820515</v>
      </c>
      <c r="M7" s="37">
        <f t="shared" si="1"/>
        <v>63348.43589743589</v>
      </c>
      <c r="N7" s="38">
        <f t="shared" si="1"/>
        <v>65417</v>
      </c>
      <c r="O7" s="38">
        <f t="shared" si="1"/>
        <v>67548.8</v>
      </c>
      <c r="P7" s="38">
        <f t="shared" si="1"/>
        <v>69743.8358974359</v>
      </c>
      <c r="Q7" s="38">
        <f t="shared" si="1"/>
        <v>72003.17948717948</v>
      </c>
      <c r="R7" s="38">
        <f t="shared" si="1"/>
        <v>74333.26153846153</v>
      </c>
      <c r="S7" s="38">
        <f t="shared" si="1"/>
        <v>76731.93846153846</v>
      </c>
      <c r="T7" s="38">
        <f t="shared" si="1"/>
        <v>79202.42564102563</v>
      </c>
      <c r="U7" s="38">
        <f t="shared" si="1"/>
        <v>81746.86666666667</v>
      </c>
      <c r="V7" s="38">
        <f t="shared" si="1"/>
        <v>84367.40512820512</v>
      </c>
      <c r="W7" s="38">
        <f>SUM(W10*209)</f>
        <v>87067.2564102564</v>
      </c>
      <c r="X7" s="38">
        <f>SUM(X10*209)</f>
        <v>89848.56410256411</v>
      </c>
      <c r="Y7" s="38">
        <f>SUM(Y10*209)</f>
        <v>92711.3282051282</v>
      </c>
      <c r="Z7" s="38">
        <f>SUM(Z10*209)</f>
        <v>95663.05128205128</v>
      </c>
      <c r="AA7" s="38">
        <f>SUM(AA10*209)</f>
        <v>98701.58974358975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 customHeight="1">
      <c r="A8" s="36" t="s">
        <v>25</v>
      </c>
      <c r="B8" s="37">
        <f aca="true" t="shared" si="2" ref="B8:V8">SUM(B10*214)</f>
        <v>48339.85641025641</v>
      </c>
      <c r="C8" s="38">
        <f t="shared" si="2"/>
        <v>49151.958974358975</v>
      </c>
      <c r="D8" s="38">
        <f t="shared" si="2"/>
        <v>49976.13333333333</v>
      </c>
      <c r="E8" s="38">
        <f t="shared" si="2"/>
        <v>50813.47692307692</v>
      </c>
      <c r="F8" s="38">
        <f t="shared" si="2"/>
        <v>51662.89230769231</v>
      </c>
      <c r="G8" s="38">
        <f t="shared" si="2"/>
        <v>53385.86666666667</v>
      </c>
      <c r="H8" s="38">
        <f t="shared" si="2"/>
        <v>55160.42051282051</v>
      </c>
      <c r="I8" s="38">
        <f t="shared" si="2"/>
        <v>56987.65128205128</v>
      </c>
      <c r="J8" s="38">
        <f t="shared" si="2"/>
        <v>58871.94871794871</v>
      </c>
      <c r="K8" s="38">
        <f t="shared" si="2"/>
        <v>60810.02051282052</v>
      </c>
      <c r="L8" s="38">
        <f t="shared" si="2"/>
        <v>62806.256410256414</v>
      </c>
      <c r="M8" s="37">
        <f t="shared" si="2"/>
        <v>64863.94871794871</v>
      </c>
      <c r="N8" s="38">
        <f t="shared" si="2"/>
        <v>66982</v>
      </c>
      <c r="O8" s="38">
        <f t="shared" si="2"/>
        <v>69164.8</v>
      </c>
      <c r="P8" s="38">
        <f t="shared" si="2"/>
        <v>71412.34871794871</v>
      </c>
      <c r="Q8" s="38">
        <f t="shared" si="2"/>
        <v>73725.7435897436</v>
      </c>
      <c r="R8" s="38">
        <f t="shared" si="2"/>
        <v>76111.56923076922</v>
      </c>
      <c r="S8" s="38">
        <f t="shared" si="2"/>
        <v>78567.63076923076</v>
      </c>
      <c r="T8" s="38">
        <f t="shared" si="2"/>
        <v>81097.22051282051</v>
      </c>
      <c r="U8" s="38">
        <f t="shared" si="2"/>
        <v>83702.53333333333</v>
      </c>
      <c r="V8" s="38">
        <f t="shared" si="2"/>
        <v>86385.7641025641</v>
      </c>
      <c r="W8" s="38">
        <f>SUM(W10*214)</f>
        <v>89150.20512820513</v>
      </c>
      <c r="X8" s="38">
        <f>SUM(X10*214)</f>
        <v>91998.05128205128</v>
      </c>
      <c r="Y8" s="38">
        <f>SUM(Y10*214)</f>
        <v>94929.30256410256</v>
      </c>
      <c r="Z8" s="38">
        <f>SUM(Z10*214)</f>
        <v>97951.64102564103</v>
      </c>
      <c r="AA8" s="38">
        <f>SUM(AA10*214)</f>
        <v>101062.8717948718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3.5" customHeight="1">
      <c r="A9" s="36" t="s">
        <v>26</v>
      </c>
      <c r="B9" s="37">
        <f aca="true" t="shared" si="3" ref="B9:V9">SUM(B10*223)</f>
        <v>50372.84102564102</v>
      </c>
      <c r="C9" s="38">
        <f t="shared" si="3"/>
        <v>51219.097435897434</v>
      </c>
      <c r="D9" s="38">
        <f t="shared" si="3"/>
        <v>52077.933333333334</v>
      </c>
      <c r="E9" s="38">
        <f t="shared" si="3"/>
        <v>52950.49230769231</v>
      </c>
      <c r="F9" s="38">
        <f t="shared" si="3"/>
        <v>53835.630769230775</v>
      </c>
      <c r="G9" s="38">
        <f t="shared" si="3"/>
        <v>55631.066666666666</v>
      </c>
      <c r="H9" s="38">
        <f t="shared" si="3"/>
        <v>57480.25128205128</v>
      </c>
      <c r="I9" s="38">
        <f t="shared" si="3"/>
        <v>59384.3282051282</v>
      </c>
      <c r="J9" s="38">
        <f t="shared" si="3"/>
        <v>61347.87179487179</v>
      </c>
      <c r="K9" s="38">
        <f t="shared" si="3"/>
        <v>63367.45128205128</v>
      </c>
      <c r="L9" s="38">
        <f t="shared" si="3"/>
        <v>65447.64102564103</v>
      </c>
      <c r="M9" s="37">
        <f t="shared" si="3"/>
        <v>67591.8717948718</v>
      </c>
      <c r="N9" s="38">
        <f t="shared" si="3"/>
        <v>69799</v>
      </c>
      <c r="O9" s="38">
        <f t="shared" si="3"/>
        <v>72073.59999999999</v>
      </c>
      <c r="P9" s="38">
        <f t="shared" si="3"/>
        <v>74415.6717948718</v>
      </c>
      <c r="Q9" s="38">
        <f t="shared" si="3"/>
        <v>76826.35897435897</v>
      </c>
      <c r="R9" s="38">
        <f t="shared" si="3"/>
        <v>79312.52307692307</v>
      </c>
      <c r="S9" s="38">
        <f t="shared" si="3"/>
        <v>81871.87692307691</v>
      </c>
      <c r="T9" s="38">
        <f t="shared" si="3"/>
        <v>84507.85128205127</v>
      </c>
      <c r="U9" s="38">
        <f t="shared" si="3"/>
        <v>87222.73333333334</v>
      </c>
      <c r="V9" s="38">
        <f t="shared" si="3"/>
        <v>90018.81025641026</v>
      </c>
      <c r="W9" s="38">
        <f>SUM(W10*223)</f>
        <v>92899.51282051283</v>
      </c>
      <c r="X9" s="38">
        <f>SUM(X10*223)</f>
        <v>95867.1282051282</v>
      </c>
      <c r="Y9" s="38">
        <f>SUM(Y10*223)</f>
        <v>98921.6564102564</v>
      </c>
      <c r="Z9" s="38">
        <f>SUM(Z10*223)</f>
        <v>102071.10256410256</v>
      </c>
      <c r="AA9" s="38">
        <f>SUM(AA10*223)</f>
        <v>105313.17948717948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2.75" customHeight="1">
      <c r="A10" s="36" t="s">
        <v>21</v>
      </c>
      <c r="B10" s="39">
        <f aca="true" t="shared" si="4" ref="B10:V10">SUM(B5/195)</f>
        <v>225.88717948717948</v>
      </c>
      <c r="C10" s="40">
        <f t="shared" si="4"/>
        <v>229.68205128205128</v>
      </c>
      <c r="D10" s="40">
        <f t="shared" si="4"/>
        <v>233.53333333333333</v>
      </c>
      <c r="E10" s="40">
        <f t="shared" si="4"/>
        <v>237.44615384615383</v>
      </c>
      <c r="F10" s="40">
        <f t="shared" si="4"/>
        <v>241.41538461538462</v>
      </c>
      <c r="G10" s="40">
        <f t="shared" si="4"/>
        <v>249.46666666666667</v>
      </c>
      <c r="H10" s="40">
        <f t="shared" si="4"/>
        <v>257.75897435897434</v>
      </c>
      <c r="I10" s="40">
        <f t="shared" si="4"/>
        <v>266.2974358974359</v>
      </c>
      <c r="J10" s="40">
        <f t="shared" si="4"/>
        <v>275.1025641025641</v>
      </c>
      <c r="K10" s="40">
        <f t="shared" si="4"/>
        <v>284.1589743589744</v>
      </c>
      <c r="L10" s="40">
        <f t="shared" si="4"/>
        <v>293.4871794871795</v>
      </c>
      <c r="M10" s="39">
        <f t="shared" si="4"/>
        <v>303.1025641025641</v>
      </c>
      <c r="N10" s="40">
        <f t="shared" si="4"/>
        <v>313</v>
      </c>
      <c r="O10" s="40">
        <f t="shared" si="4"/>
        <v>323.2</v>
      </c>
      <c r="P10" s="40">
        <f t="shared" si="4"/>
        <v>333.7025641025641</v>
      </c>
      <c r="Q10" s="40">
        <f t="shared" si="4"/>
        <v>344.5128205128205</v>
      </c>
      <c r="R10" s="40">
        <f t="shared" si="4"/>
        <v>355.66153846153844</v>
      </c>
      <c r="S10" s="40">
        <f t="shared" si="4"/>
        <v>367.1384615384615</v>
      </c>
      <c r="T10" s="40">
        <f t="shared" si="4"/>
        <v>378.95897435897433</v>
      </c>
      <c r="U10" s="40">
        <f t="shared" si="4"/>
        <v>391.1333333333333</v>
      </c>
      <c r="V10" s="40">
        <f t="shared" si="4"/>
        <v>403.6717948717949</v>
      </c>
      <c r="W10" s="40">
        <f>SUM(W5/195)</f>
        <v>416.5897435897436</v>
      </c>
      <c r="X10" s="40">
        <f>SUM(X5/195)</f>
        <v>429.8974358974359</v>
      </c>
      <c r="Y10" s="40">
        <f>SUM(Y5/195)</f>
        <v>443.5948717948718</v>
      </c>
      <c r="Z10" s="40">
        <f>SUM(Z5/195)</f>
        <v>457.71794871794873</v>
      </c>
      <c r="AA10" s="40">
        <f>SUM(AA5/195)</f>
        <v>472.2564102564103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2.75" customHeight="1" thickBot="1">
      <c r="A11" s="36" t="s">
        <v>41</v>
      </c>
      <c r="B11" s="39">
        <f aca="true" t="shared" si="5" ref="B11:AA11">SUM(B10/7.5)</f>
        <v>30.118290598290596</v>
      </c>
      <c r="C11" s="40">
        <f t="shared" si="5"/>
        <v>30.624273504273503</v>
      </c>
      <c r="D11" s="40">
        <f t="shared" si="5"/>
        <v>31.137777777777778</v>
      </c>
      <c r="E11" s="40">
        <f t="shared" si="5"/>
        <v>31.65948717948718</v>
      </c>
      <c r="F11" s="40">
        <f t="shared" si="5"/>
        <v>32.18871794871795</v>
      </c>
      <c r="G11" s="40">
        <f t="shared" si="5"/>
        <v>33.26222222222222</v>
      </c>
      <c r="H11" s="40">
        <f t="shared" si="5"/>
        <v>34.36786324786325</v>
      </c>
      <c r="I11" s="40">
        <f t="shared" si="5"/>
        <v>35.50632478632478</v>
      </c>
      <c r="J11" s="40">
        <f t="shared" si="5"/>
        <v>36.68034188034188</v>
      </c>
      <c r="K11" s="40">
        <f t="shared" si="5"/>
        <v>37.88786324786325</v>
      </c>
      <c r="L11" s="40">
        <f t="shared" si="5"/>
        <v>39.131623931623935</v>
      </c>
      <c r="M11" s="39">
        <f t="shared" si="5"/>
        <v>40.41367521367521</v>
      </c>
      <c r="N11" s="40">
        <f t="shared" si="5"/>
        <v>41.733333333333334</v>
      </c>
      <c r="O11" s="40">
        <f t="shared" si="5"/>
        <v>43.093333333333334</v>
      </c>
      <c r="P11" s="40">
        <f t="shared" si="5"/>
        <v>44.49367521367522</v>
      </c>
      <c r="Q11" s="40">
        <f t="shared" si="5"/>
        <v>45.935042735042735</v>
      </c>
      <c r="R11" s="40">
        <f t="shared" si="5"/>
        <v>47.42153846153846</v>
      </c>
      <c r="S11" s="40">
        <f t="shared" si="5"/>
        <v>48.95179487179487</v>
      </c>
      <c r="T11" s="40">
        <f t="shared" si="5"/>
        <v>50.527863247863245</v>
      </c>
      <c r="U11" s="40">
        <f t="shared" si="5"/>
        <v>52.15111111111111</v>
      </c>
      <c r="V11" s="40">
        <f t="shared" si="5"/>
        <v>53.822905982905986</v>
      </c>
      <c r="W11" s="40">
        <f t="shared" si="5"/>
        <v>55.54529914529915</v>
      </c>
      <c r="X11" s="40">
        <f t="shared" si="5"/>
        <v>57.31965811965812</v>
      </c>
      <c r="Y11" s="40">
        <f t="shared" si="5"/>
        <v>59.145982905982905</v>
      </c>
      <c r="Z11" s="40">
        <f t="shared" si="5"/>
        <v>61.02905982905983</v>
      </c>
      <c r="AA11" s="40">
        <f t="shared" si="5"/>
        <v>62.96752136752137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2.75" customHeight="1" thickTop="1">
      <c r="A12" s="22" t="s">
        <v>27</v>
      </c>
      <c r="B12" s="22"/>
      <c r="C12" s="44"/>
      <c r="D12" s="44"/>
      <c r="E12" s="44"/>
      <c r="F12" s="44"/>
      <c r="G12" s="44"/>
      <c r="H12" s="44"/>
      <c r="I12" s="44"/>
      <c r="J12" s="44"/>
      <c r="K12" s="45" t="s">
        <v>27</v>
      </c>
      <c r="L12" s="46"/>
      <c r="M12" s="44"/>
      <c r="N12" s="44"/>
      <c r="O12" s="44"/>
      <c r="P12" s="44"/>
      <c r="Q12" s="44"/>
      <c r="R12" s="44"/>
      <c r="S12" s="44"/>
      <c r="T12" s="44"/>
      <c r="U12" s="45" t="s">
        <v>27</v>
      </c>
      <c r="V12" s="23"/>
      <c r="W12" s="23"/>
      <c r="X12" s="23"/>
      <c r="Y12" s="23"/>
      <c r="Z12" s="23"/>
      <c r="AA12" s="2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3.5" customHeight="1">
      <c r="A13" s="24" t="s">
        <v>23</v>
      </c>
      <c r="B13" s="25">
        <v>45283</v>
      </c>
      <c r="C13" s="26">
        <v>46023</v>
      </c>
      <c r="D13" s="26">
        <v>46775</v>
      </c>
      <c r="E13" s="26">
        <v>47537</v>
      </c>
      <c r="F13" s="26">
        <v>48311</v>
      </c>
      <c r="G13" s="26">
        <v>49881</v>
      </c>
      <c r="H13" s="26">
        <v>51498</v>
      </c>
      <c r="I13" s="26">
        <v>53164</v>
      </c>
      <c r="J13" s="26">
        <v>54880</v>
      </c>
      <c r="K13" s="26">
        <v>56646</v>
      </c>
      <c r="L13" s="26">
        <v>58465</v>
      </c>
      <c r="M13" s="25">
        <v>60340</v>
      </c>
      <c r="N13" s="26">
        <v>62270</v>
      </c>
      <c r="O13" s="26">
        <v>64259</v>
      </c>
      <c r="P13" s="26">
        <v>66308</v>
      </c>
      <c r="Q13" s="26">
        <v>68415</v>
      </c>
      <c r="R13" s="26">
        <v>70589</v>
      </c>
      <c r="S13" s="26">
        <v>72827</v>
      </c>
      <c r="T13" s="26">
        <v>75132</v>
      </c>
      <c r="U13" s="26">
        <v>77506</v>
      </c>
      <c r="V13" s="26">
        <v>79951</v>
      </c>
      <c r="W13" s="26">
        <v>82470</v>
      </c>
      <c r="X13" s="26">
        <v>85065</v>
      </c>
      <c r="Y13" s="26">
        <v>87737</v>
      </c>
      <c r="Z13" s="26">
        <v>90490</v>
      </c>
      <c r="AA13" s="26">
        <v>93325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5" customHeight="1">
      <c r="A14" s="24" t="s">
        <v>20</v>
      </c>
      <c r="B14" s="25">
        <f aca="true" t="shared" si="6" ref="B14:V14">SUM(B18*200)</f>
        <v>46444.10256410256</v>
      </c>
      <c r="C14" s="26">
        <f t="shared" si="6"/>
        <v>47203.07692307692</v>
      </c>
      <c r="D14" s="26">
        <f t="shared" si="6"/>
        <v>47974.35897435897</v>
      </c>
      <c r="E14" s="26">
        <f t="shared" si="6"/>
        <v>48755.89743589744</v>
      </c>
      <c r="F14" s="26">
        <f t="shared" si="6"/>
        <v>49549.743589743586</v>
      </c>
      <c r="G14" s="26">
        <f t="shared" si="6"/>
        <v>51160</v>
      </c>
      <c r="H14" s="26">
        <f t="shared" si="6"/>
        <v>52818.461538461546</v>
      </c>
      <c r="I14" s="26">
        <f t="shared" si="6"/>
        <v>54527.17948717949</v>
      </c>
      <c r="J14" s="26">
        <f t="shared" si="6"/>
        <v>56287.17948717949</v>
      </c>
      <c r="K14" s="26">
        <f t="shared" si="6"/>
        <v>58098.46153846154</v>
      </c>
      <c r="L14" s="26">
        <f t="shared" si="6"/>
        <v>59964.10256410256</v>
      </c>
      <c r="M14" s="25">
        <f t="shared" si="6"/>
        <v>61887.17948717949</v>
      </c>
      <c r="N14" s="26">
        <f t="shared" si="6"/>
        <v>63866.666666666664</v>
      </c>
      <c r="O14" s="26">
        <f t="shared" si="6"/>
        <v>65906.66666666667</v>
      </c>
      <c r="P14" s="26">
        <f t="shared" si="6"/>
        <v>68008.20512820514</v>
      </c>
      <c r="Q14" s="26">
        <f t="shared" si="6"/>
        <v>70169.23076923078</v>
      </c>
      <c r="R14" s="26">
        <f t="shared" si="6"/>
        <v>72398.97435897436</v>
      </c>
      <c r="S14" s="26">
        <f t="shared" si="6"/>
        <v>74694.35897435898</v>
      </c>
      <c r="T14" s="26">
        <f t="shared" si="6"/>
        <v>77058.46153846155</v>
      </c>
      <c r="U14" s="26">
        <f t="shared" si="6"/>
        <v>79493.33333333333</v>
      </c>
      <c r="V14" s="26">
        <f t="shared" si="6"/>
        <v>82001.02564102564</v>
      </c>
      <c r="W14" s="26">
        <f>SUM(W18*200)</f>
        <v>84584.61538461538</v>
      </c>
      <c r="X14" s="26">
        <f>SUM(X18*200)</f>
        <v>87246.15384615384</v>
      </c>
      <c r="Y14" s="26">
        <f>SUM(Y18*200)</f>
        <v>89986.66666666667</v>
      </c>
      <c r="Z14" s="26">
        <f>SUM(Z18*200)</f>
        <v>92810.2564102564</v>
      </c>
      <c r="AA14" s="26">
        <f>SUM(AA18*200)</f>
        <v>95717.94871794872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5" customHeight="1">
      <c r="A15" s="24" t="s">
        <v>24</v>
      </c>
      <c r="B15" s="25">
        <f aca="true" t="shared" si="7" ref="B15:V15">SUM(B18*209)</f>
        <v>48534.08717948718</v>
      </c>
      <c r="C15" s="26">
        <f t="shared" si="7"/>
        <v>49327.21538461539</v>
      </c>
      <c r="D15" s="26">
        <f t="shared" si="7"/>
        <v>50133.205128205125</v>
      </c>
      <c r="E15" s="26">
        <f t="shared" si="7"/>
        <v>50949.91282051282</v>
      </c>
      <c r="F15" s="26">
        <f t="shared" si="7"/>
        <v>51779.48205128205</v>
      </c>
      <c r="G15" s="26">
        <f t="shared" si="7"/>
        <v>53462.200000000004</v>
      </c>
      <c r="H15" s="26">
        <f t="shared" si="7"/>
        <v>55195.29230769231</v>
      </c>
      <c r="I15" s="26">
        <f t="shared" si="7"/>
        <v>56980.902564102566</v>
      </c>
      <c r="J15" s="26">
        <f t="shared" si="7"/>
        <v>58820.10256410257</v>
      </c>
      <c r="K15" s="26">
        <f t="shared" si="7"/>
        <v>60712.89230769231</v>
      </c>
      <c r="L15" s="26">
        <f t="shared" si="7"/>
        <v>62662.48717948718</v>
      </c>
      <c r="M15" s="25">
        <f t="shared" si="7"/>
        <v>64672.10256410257</v>
      </c>
      <c r="N15" s="26">
        <f t="shared" si="7"/>
        <v>66740.66666666666</v>
      </c>
      <c r="O15" s="26">
        <f t="shared" si="7"/>
        <v>68872.46666666667</v>
      </c>
      <c r="P15" s="26">
        <f t="shared" si="7"/>
        <v>71068.57435897437</v>
      </c>
      <c r="Q15" s="26">
        <f t="shared" si="7"/>
        <v>73326.84615384616</v>
      </c>
      <c r="R15" s="26">
        <f t="shared" si="7"/>
        <v>75656.9282051282</v>
      </c>
      <c r="S15" s="26">
        <f t="shared" si="7"/>
        <v>78055.60512820513</v>
      </c>
      <c r="T15" s="26">
        <f t="shared" si="7"/>
        <v>80526.0923076923</v>
      </c>
      <c r="U15" s="26">
        <f t="shared" si="7"/>
        <v>83070.53333333333</v>
      </c>
      <c r="V15" s="26">
        <f t="shared" si="7"/>
        <v>85691.0717948718</v>
      </c>
      <c r="W15" s="26">
        <f>SUM(W18*209)</f>
        <v>88390.92307692308</v>
      </c>
      <c r="X15" s="26">
        <f>SUM(X18*209)</f>
        <v>91172.23076923077</v>
      </c>
      <c r="Y15" s="26">
        <f>SUM(Y18*209)</f>
        <v>94036.06666666667</v>
      </c>
      <c r="Z15" s="26">
        <f>SUM(Z18*209)</f>
        <v>96986.71794871795</v>
      </c>
      <c r="AA15" s="26">
        <f>SUM(AA18*209)</f>
        <v>100025.2564102564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2.75" customHeight="1">
      <c r="A16" s="24" t="s">
        <v>25</v>
      </c>
      <c r="B16" s="25">
        <f aca="true" t="shared" si="8" ref="B16:V16">SUM(B18*214)</f>
        <v>49695.18974358974</v>
      </c>
      <c r="C16" s="26">
        <f t="shared" si="8"/>
        <v>50507.29230769231</v>
      </c>
      <c r="D16" s="26">
        <f t="shared" si="8"/>
        <v>51332.5641025641</v>
      </c>
      <c r="E16" s="26">
        <f t="shared" si="8"/>
        <v>52168.81025641026</v>
      </c>
      <c r="F16" s="26">
        <f t="shared" si="8"/>
        <v>53018.22564102564</v>
      </c>
      <c r="G16" s="26">
        <f t="shared" si="8"/>
        <v>54741.200000000004</v>
      </c>
      <c r="H16" s="26">
        <f t="shared" si="8"/>
        <v>56515.75384615385</v>
      </c>
      <c r="I16" s="26">
        <f t="shared" si="8"/>
        <v>58344.08205128206</v>
      </c>
      <c r="J16" s="26">
        <f t="shared" si="8"/>
        <v>60227.282051282054</v>
      </c>
      <c r="K16" s="26">
        <f t="shared" si="8"/>
        <v>62165.35384615385</v>
      </c>
      <c r="L16" s="26">
        <f t="shared" si="8"/>
        <v>64161.58974358974</v>
      </c>
      <c r="M16" s="25">
        <f t="shared" si="8"/>
        <v>66219.28205128206</v>
      </c>
      <c r="N16" s="26">
        <f t="shared" si="8"/>
        <v>68337.33333333333</v>
      </c>
      <c r="O16" s="26">
        <f t="shared" si="8"/>
        <v>70520.13333333335</v>
      </c>
      <c r="P16" s="26">
        <f t="shared" si="8"/>
        <v>72768.77948717949</v>
      </c>
      <c r="Q16" s="26">
        <f t="shared" si="8"/>
        <v>75081.07692307692</v>
      </c>
      <c r="R16" s="26">
        <f t="shared" si="8"/>
        <v>77466.90256410257</v>
      </c>
      <c r="S16" s="26">
        <f t="shared" si="8"/>
        <v>79922.9641025641</v>
      </c>
      <c r="T16" s="26">
        <f t="shared" si="8"/>
        <v>82452.55384615385</v>
      </c>
      <c r="U16" s="26">
        <f t="shared" si="8"/>
        <v>85057.86666666665</v>
      </c>
      <c r="V16" s="26">
        <f t="shared" si="8"/>
        <v>87741.09743589743</v>
      </c>
      <c r="W16" s="26">
        <f>SUM(W18*214)</f>
        <v>90505.53846153845</v>
      </c>
      <c r="X16" s="26">
        <f>SUM(X18*214)</f>
        <v>93353.38461538461</v>
      </c>
      <c r="Y16" s="26">
        <f>SUM(Y18*214)</f>
        <v>96285.73333333334</v>
      </c>
      <c r="Z16" s="26">
        <f>SUM(Z18*214)</f>
        <v>99306.97435897436</v>
      </c>
      <c r="AA16" s="26">
        <f>SUM(AA18*214)</f>
        <v>102418.20512820513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5" customHeight="1">
      <c r="A17" s="24" t="s">
        <v>26</v>
      </c>
      <c r="B17" s="25">
        <f aca="true" t="shared" si="9" ref="B17:V17">SUM(B18*223)</f>
        <v>51785.17435897436</v>
      </c>
      <c r="C17" s="26">
        <f t="shared" si="9"/>
        <v>52631.43076923077</v>
      </c>
      <c r="D17" s="26">
        <f t="shared" si="9"/>
        <v>53491.41025641026</v>
      </c>
      <c r="E17" s="26">
        <f t="shared" si="9"/>
        <v>54362.82564102564</v>
      </c>
      <c r="F17" s="26">
        <f t="shared" si="9"/>
        <v>55247.9641025641</v>
      </c>
      <c r="G17" s="26">
        <f t="shared" si="9"/>
        <v>57043.4</v>
      </c>
      <c r="H17" s="26">
        <f t="shared" si="9"/>
        <v>58892.58461538462</v>
      </c>
      <c r="I17" s="26">
        <f t="shared" si="9"/>
        <v>60797.80512820513</v>
      </c>
      <c r="J17" s="26">
        <f t="shared" si="9"/>
        <v>62760.20512820513</v>
      </c>
      <c r="K17" s="26">
        <f t="shared" si="9"/>
        <v>64779.78461538462</v>
      </c>
      <c r="L17" s="26">
        <f t="shared" si="9"/>
        <v>66859.97435897436</v>
      </c>
      <c r="M17" s="25">
        <f t="shared" si="9"/>
        <v>69004.20512820514</v>
      </c>
      <c r="N17" s="26">
        <f t="shared" si="9"/>
        <v>71211.33333333333</v>
      </c>
      <c r="O17" s="26">
        <f t="shared" si="9"/>
        <v>73485.93333333333</v>
      </c>
      <c r="P17" s="26">
        <f t="shared" si="9"/>
        <v>75829.14871794873</v>
      </c>
      <c r="Q17" s="26">
        <f t="shared" si="9"/>
        <v>78238.69230769231</v>
      </c>
      <c r="R17" s="26">
        <f t="shared" si="9"/>
        <v>80724.85641025641</v>
      </c>
      <c r="S17" s="26">
        <f t="shared" si="9"/>
        <v>83284.21025641025</v>
      </c>
      <c r="T17" s="26">
        <f t="shared" si="9"/>
        <v>85920.18461538461</v>
      </c>
      <c r="U17" s="26">
        <f t="shared" si="9"/>
        <v>88635.06666666667</v>
      </c>
      <c r="V17" s="26">
        <f t="shared" si="9"/>
        <v>91431.14358974359</v>
      </c>
      <c r="W17" s="26">
        <f>SUM(W18*223)</f>
        <v>94311.84615384616</v>
      </c>
      <c r="X17" s="26">
        <f>SUM(X18*223)</f>
        <v>97279.46153846153</v>
      </c>
      <c r="Y17" s="26">
        <f>SUM(Y18*223)</f>
        <v>100335.13333333333</v>
      </c>
      <c r="Z17" s="26">
        <f>SUM(Z18*223)</f>
        <v>103483.43589743589</v>
      </c>
      <c r="AA17" s="26">
        <f>SUM(AA18*223)</f>
        <v>106725.51282051283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2.75" customHeight="1">
      <c r="A18" s="24" t="s">
        <v>21</v>
      </c>
      <c r="B18" s="27">
        <f aca="true" t="shared" si="10" ref="B18:V18">SUM(B13/195)</f>
        <v>232.22051282051282</v>
      </c>
      <c r="C18" s="28">
        <f t="shared" si="10"/>
        <v>236.01538461538462</v>
      </c>
      <c r="D18" s="28">
        <f t="shared" si="10"/>
        <v>239.87179487179486</v>
      </c>
      <c r="E18" s="28">
        <f t="shared" si="10"/>
        <v>243.77948717948718</v>
      </c>
      <c r="F18" s="28">
        <f t="shared" si="10"/>
        <v>247.74871794871794</v>
      </c>
      <c r="G18" s="28">
        <f t="shared" si="10"/>
        <v>255.8</v>
      </c>
      <c r="H18" s="28">
        <f t="shared" si="10"/>
        <v>264.0923076923077</v>
      </c>
      <c r="I18" s="28">
        <f t="shared" si="10"/>
        <v>272.63589743589745</v>
      </c>
      <c r="J18" s="28">
        <f t="shared" si="10"/>
        <v>281.43589743589746</v>
      </c>
      <c r="K18" s="28">
        <f t="shared" si="10"/>
        <v>290.4923076923077</v>
      </c>
      <c r="L18" s="28">
        <f t="shared" si="10"/>
        <v>299.8205128205128</v>
      </c>
      <c r="M18" s="27">
        <f t="shared" si="10"/>
        <v>309.43589743589746</v>
      </c>
      <c r="N18" s="28">
        <f t="shared" si="10"/>
        <v>319.3333333333333</v>
      </c>
      <c r="O18" s="28">
        <f t="shared" si="10"/>
        <v>329.53333333333336</v>
      </c>
      <c r="P18" s="28">
        <f t="shared" si="10"/>
        <v>340.04102564102567</v>
      </c>
      <c r="Q18" s="28">
        <f t="shared" si="10"/>
        <v>350.84615384615387</v>
      </c>
      <c r="R18" s="28">
        <f t="shared" si="10"/>
        <v>361.9948717948718</v>
      </c>
      <c r="S18" s="28">
        <f t="shared" si="10"/>
        <v>373.4717948717949</v>
      </c>
      <c r="T18" s="28">
        <f t="shared" si="10"/>
        <v>385.2923076923077</v>
      </c>
      <c r="U18" s="28">
        <f t="shared" si="10"/>
        <v>397.46666666666664</v>
      </c>
      <c r="V18" s="28">
        <f t="shared" si="10"/>
        <v>410.0051282051282</v>
      </c>
      <c r="W18" s="28">
        <f>SUM(W13/195)</f>
        <v>422.9230769230769</v>
      </c>
      <c r="X18" s="28">
        <f>SUM(X13/195)</f>
        <v>436.2307692307692</v>
      </c>
      <c r="Y18" s="28">
        <f>SUM(Y13/195)</f>
        <v>449.93333333333334</v>
      </c>
      <c r="Z18" s="28">
        <f>SUM(Z13/195)</f>
        <v>464.05128205128204</v>
      </c>
      <c r="AA18" s="28">
        <f>SUM(AA13/195)</f>
        <v>478.5897435897436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2.75" customHeight="1" thickBot="1">
      <c r="A19" s="24" t="s">
        <v>41</v>
      </c>
      <c r="B19" s="27">
        <f aca="true" t="shared" si="11" ref="B19:AA19">SUM(B18/7.5)</f>
        <v>30.962735042735044</v>
      </c>
      <c r="C19" s="28">
        <f t="shared" si="11"/>
        <v>31.46871794871795</v>
      </c>
      <c r="D19" s="28">
        <f t="shared" si="11"/>
        <v>31.982905982905983</v>
      </c>
      <c r="E19" s="28">
        <f t="shared" si="11"/>
        <v>32.50393162393162</v>
      </c>
      <c r="F19" s="28">
        <f t="shared" si="11"/>
        <v>33.03316239316239</v>
      </c>
      <c r="G19" s="28">
        <f t="shared" si="11"/>
        <v>34.10666666666667</v>
      </c>
      <c r="H19" s="28">
        <f t="shared" si="11"/>
        <v>35.2123076923077</v>
      </c>
      <c r="I19" s="28">
        <f t="shared" si="11"/>
        <v>36.351452991452994</v>
      </c>
      <c r="J19" s="28">
        <f t="shared" si="11"/>
        <v>37.52478632478633</v>
      </c>
      <c r="K19" s="28">
        <f t="shared" si="11"/>
        <v>38.73230769230769</v>
      </c>
      <c r="L19" s="28">
        <f t="shared" si="11"/>
        <v>39.976068376068376</v>
      </c>
      <c r="M19" s="27">
        <f t="shared" si="11"/>
        <v>41.25811965811966</v>
      </c>
      <c r="N19" s="28">
        <f t="shared" si="11"/>
        <v>42.577777777777776</v>
      </c>
      <c r="O19" s="28">
        <f t="shared" si="11"/>
        <v>43.93777777777778</v>
      </c>
      <c r="P19" s="28">
        <f t="shared" si="11"/>
        <v>45.33880341880342</v>
      </c>
      <c r="Q19" s="28">
        <f t="shared" si="11"/>
        <v>46.779487179487184</v>
      </c>
      <c r="R19" s="28">
        <f t="shared" si="11"/>
        <v>48.26598290598291</v>
      </c>
      <c r="S19" s="28">
        <f t="shared" si="11"/>
        <v>49.796239316239316</v>
      </c>
      <c r="T19" s="28">
        <f t="shared" si="11"/>
        <v>51.37230769230769</v>
      </c>
      <c r="U19" s="28">
        <f t="shared" si="11"/>
        <v>52.995555555555555</v>
      </c>
      <c r="V19" s="28">
        <f t="shared" si="11"/>
        <v>54.66735042735043</v>
      </c>
      <c r="W19" s="28">
        <f t="shared" si="11"/>
        <v>56.38974358974359</v>
      </c>
      <c r="X19" s="28">
        <f t="shared" si="11"/>
        <v>58.16410256410256</v>
      </c>
      <c r="Y19" s="28">
        <f t="shared" si="11"/>
        <v>59.99111111111111</v>
      </c>
      <c r="Z19" s="28">
        <f t="shared" si="11"/>
        <v>61.873504273504274</v>
      </c>
      <c r="AA19" s="28">
        <f t="shared" si="11"/>
        <v>63.81196581196581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2.75" customHeight="1" thickTop="1">
      <c r="A20" s="29" t="s">
        <v>28</v>
      </c>
      <c r="B20" s="29"/>
      <c r="C20" s="41"/>
      <c r="D20" s="41"/>
      <c r="E20" s="41"/>
      <c r="F20" s="41"/>
      <c r="G20" s="41"/>
      <c r="H20" s="41"/>
      <c r="I20" s="41"/>
      <c r="J20" s="41"/>
      <c r="K20" s="42" t="s">
        <v>29</v>
      </c>
      <c r="L20" s="43"/>
      <c r="M20" s="41"/>
      <c r="N20" s="41"/>
      <c r="O20" s="41"/>
      <c r="P20" s="41"/>
      <c r="Q20" s="41"/>
      <c r="R20" s="41"/>
      <c r="S20" s="41"/>
      <c r="T20" s="41"/>
      <c r="U20" s="42" t="s">
        <v>28</v>
      </c>
      <c r="V20" s="35"/>
      <c r="W20" s="35"/>
      <c r="X20" s="35"/>
      <c r="Y20" s="35"/>
      <c r="Z20" s="35"/>
      <c r="AA20" s="35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3.5" customHeight="1">
      <c r="A21" s="36" t="s">
        <v>23</v>
      </c>
      <c r="B21" s="37">
        <v>49299</v>
      </c>
      <c r="C21" s="38">
        <v>50039</v>
      </c>
      <c r="D21" s="38">
        <v>50790</v>
      </c>
      <c r="E21" s="38">
        <v>51552</v>
      </c>
      <c r="F21" s="38">
        <v>52326</v>
      </c>
      <c r="G21" s="38">
        <v>53896</v>
      </c>
      <c r="H21" s="38">
        <v>55513</v>
      </c>
      <c r="I21" s="38">
        <v>57179</v>
      </c>
      <c r="J21" s="38">
        <v>58895</v>
      </c>
      <c r="K21" s="38">
        <v>60662</v>
      </c>
      <c r="L21" s="38">
        <v>62481</v>
      </c>
      <c r="M21" s="37">
        <v>64355</v>
      </c>
      <c r="N21" s="38">
        <v>66285</v>
      </c>
      <c r="O21" s="38">
        <v>68275</v>
      </c>
      <c r="P21" s="38">
        <v>70323</v>
      </c>
      <c r="Q21" s="38">
        <v>72431</v>
      </c>
      <c r="R21" s="38">
        <v>74604</v>
      </c>
      <c r="S21" s="38">
        <v>76842</v>
      </c>
      <c r="T21" s="38">
        <v>79147</v>
      </c>
      <c r="U21" s="38">
        <v>81521</v>
      </c>
      <c r="V21" s="38">
        <v>83966</v>
      </c>
      <c r="W21" s="38">
        <v>86485</v>
      </c>
      <c r="X21" s="38">
        <v>89080</v>
      </c>
      <c r="Y21" s="38">
        <v>91752</v>
      </c>
      <c r="Z21" s="38">
        <v>94505</v>
      </c>
      <c r="AA21" s="38">
        <v>97340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3.5" customHeight="1">
      <c r="A22" s="36" t="s">
        <v>20</v>
      </c>
      <c r="B22" s="37">
        <f aca="true" t="shared" si="12" ref="B22:V22">SUM(B26*200)</f>
        <v>50563.07692307692</v>
      </c>
      <c r="C22" s="38">
        <f t="shared" si="12"/>
        <v>51322.05128205128</v>
      </c>
      <c r="D22" s="38">
        <f t="shared" si="12"/>
        <v>52092.30769230769</v>
      </c>
      <c r="E22" s="38">
        <f t="shared" si="12"/>
        <v>52873.846153846156</v>
      </c>
      <c r="F22" s="38">
        <f t="shared" si="12"/>
        <v>53667.69230769231</v>
      </c>
      <c r="G22" s="38">
        <f t="shared" si="12"/>
        <v>55277.94871794872</v>
      </c>
      <c r="H22" s="38">
        <f t="shared" si="12"/>
        <v>56936.41025641026</v>
      </c>
      <c r="I22" s="38">
        <f t="shared" si="12"/>
        <v>58645.12820512821</v>
      </c>
      <c r="J22" s="38">
        <f t="shared" si="12"/>
        <v>60405.12820512821</v>
      </c>
      <c r="K22" s="38">
        <f t="shared" si="12"/>
        <v>62217.43589743589</v>
      </c>
      <c r="L22" s="38">
        <f t="shared" si="12"/>
        <v>64083.07692307692</v>
      </c>
      <c r="M22" s="37">
        <f t="shared" si="12"/>
        <v>66005.1282051282</v>
      </c>
      <c r="N22" s="38">
        <f t="shared" si="12"/>
        <v>67984.61538461538</v>
      </c>
      <c r="O22" s="38">
        <f t="shared" si="12"/>
        <v>70025.64102564103</v>
      </c>
      <c r="P22" s="38">
        <f t="shared" si="12"/>
        <v>72126.15384615384</v>
      </c>
      <c r="Q22" s="38">
        <f t="shared" si="12"/>
        <v>74288.20512820513</v>
      </c>
      <c r="R22" s="38">
        <f t="shared" si="12"/>
        <v>76516.92307692308</v>
      </c>
      <c r="S22" s="38">
        <f t="shared" si="12"/>
        <v>78812.30769230769</v>
      </c>
      <c r="T22" s="38">
        <f t="shared" si="12"/>
        <v>81176.41025641026</v>
      </c>
      <c r="U22" s="38">
        <f t="shared" si="12"/>
        <v>83611.28205128205</v>
      </c>
      <c r="V22" s="38">
        <f t="shared" si="12"/>
        <v>86118.97435897436</v>
      </c>
      <c r="W22" s="38">
        <f>SUM(W26*200)</f>
        <v>88702.5641025641</v>
      </c>
      <c r="X22" s="38">
        <f>SUM(X26*200)</f>
        <v>91364.10256410256</v>
      </c>
      <c r="Y22" s="38">
        <f>SUM(Y26*200)</f>
        <v>94104.61538461539</v>
      </c>
      <c r="Z22" s="38">
        <f>SUM(Z26*200)</f>
        <v>96928.20512820513</v>
      </c>
      <c r="AA22" s="38">
        <f>SUM(AA26*200)</f>
        <v>99835.89743589744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3.5" customHeight="1">
      <c r="A23" s="36" t="s">
        <v>24</v>
      </c>
      <c r="B23" s="37">
        <f aca="true" t="shared" si="13" ref="B23:V23">SUM(B26*209)</f>
        <v>52838.41538461538</v>
      </c>
      <c r="C23" s="38">
        <f t="shared" si="13"/>
        <v>53631.54358974359</v>
      </c>
      <c r="D23" s="38">
        <f t="shared" si="13"/>
        <v>54436.46153846154</v>
      </c>
      <c r="E23" s="38">
        <f t="shared" si="13"/>
        <v>55253.169230769236</v>
      </c>
      <c r="F23" s="38">
        <f t="shared" si="13"/>
        <v>56082.738461538465</v>
      </c>
      <c r="G23" s="38">
        <f t="shared" si="13"/>
        <v>57765.45641025641</v>
      </c>
      <c r="H23" s="38">
        <f t="shared" si="13"/>
        <v>59498.548717948725</v>
      </c>
      <c r="I23" s="38">
        <f t="shared" si="13"/>
        <v>61284.15897435898</v>
      </c>
      <c r="J23" s="38">
        <f t="shared" si="13"/>
        <v>63123.35897435898</v>
      </c>
      <c r="K23" s="38">
        <f t="shared" si="13"/>
        <v>65017.22051282051</v>
      </c>
      <c r="L23" s="38">
        <f t="shared" si="13"/>
        <v>66966.81538461539</v>
      </c>
      <c r="M23" s="37">
        <f t="shared" si="13"/>
        <v>68975.35897435898</v>
      </c>
      <c r="N23" s="38">
        <f t="shared" si="13"/>
        <v>71043.92307692308</v>
      </c>
      <c r="O23" s="38">
        <f t="shared" si="13"/>
        <v>73176.79487179487</v>
      </c>
      <c r="P23" s="38">
        <f t="shared" si="13"/>
        <v>75371.83076923076</v>
      </c>
      <c r="Q23" s="38">
        <f t="shared" si="13"/>
        <v>77631.17435897436</v>
      </c>
      <c r="R23" s="38">
        <f t="shared" si="13"/>
        <v>79960.18461538461</v>
      </c>
      <c r="S23" s="38">
        <f t="shared" si="13"/>
        <v>82358.86153846154</v>
      </c>
      <c r="T23" s="38">
        <f t="shared" si="13"/>
        <v>84829.34871794873</v>
      </c>
      <c r="U23" s="38">
        <f t="shared" si="13"/>
        <v>87373.78974358973</v>
      </c>
      <c r="V23" s="38">
        <f t="shared" si="13"/>
        <v>89994.3282051282</v>
      </c>
      <c r="W23" s="38">
        <f>SUM(W26*209)</f>
        <v>92694.17948717948</v>
      </c>
      <c r="X23" s="38">
        <f>SUM(X26*209)</f>
        <v>95475.48717948717</v>
      </c>
      <c r="Y23" s="38">
        <f>SUM(Y26*209)</f>
        <v>98339.32307692307</v>
      </c>
      <c r="Z23" s="38">
        <f>SUM(Z26*209)</f>
        <v>101289.97435897436</v>
      </c>
      <c r="AA23" s="38">
        <f>SUM(AA26*209)</f>
        <v>104328.51282051283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2.75" customHeight="1">
      <c r="A24" s="36" t="s">
        <v>25</v>
      </c>
      <c r="B24" s="37">
        <f aca="true" t="shared" si="14" ref="B24:V24">SUM(B26*214)</f>
        <v>54102.49230769231</v>
      </c>
      <c r="C24" s="38">
        <f t="shared" si="14"/>
        <v>54914.59487179487</v>
      </c>
      <c r="D24" s="38">
        <f t="shared" si="14"/>
        <v>55738.76923076923</v>
      </c>
      <c r="E24" s="38">
        <f t="shared" si="14"/>
        <v>56575.01538461539</v>
      </c>
      <c r="F24" s="38">
        <f t="shared" si="14"/>
        <v>57424.43076923077</v>
      </c>
      <c r="G24" s="38">
        <f t="shared" si="14"/>
        <v>59147.40512820513</v>
      </c>
      <c r="H24" s="38">
        <f t="shared" si="14"/>
        <v>60921.95897435898</v>
      </c>
      <c r="I24" s="38">
        <f t="shared" si="14"/>
        <v>62750.28717948718</v>
      </c>
      <c r="J24" s="38">
        <f t="shared" si="14"/>
        <v>64633.48717948719</v>
      </c>
      <c r="K24" s="38">
        <f t="shared" si="14"/>
        <v>66572.6564102564</v>
      </c>
      <c r="L24" s="38">
        <f t="shared" si="14"/>
        <v>68568.89230769231</v>
      </c>
      <c r="M24" s="37">
        <f t="shared" si="14"/>
        <v>70625.48717948719</v>
      </c>
      <c r="N24" s="38">
        <f t="shared" si="14"/>
        <v>72743.53846153845</v>
      </c>
      <c r="O24" s="38">
        <f t="shared" si="14"/>
        <v>74927.4358974359</v>
      </c>
      <c r="P24" s="38">
        <f t="shared" si="14"/>
        <v>77174.98461538462</v>
      </c>
      <c r="Q24" s="38">
        <f t="shared" si="14"/>
        <v>79488.37948717948</v>
      </c>
      <c r="R24" s="38">
        <f t="shared" si="14"/>
        <v>81873.10769230769</v>
      </c>
      <c r="S24" s="38">
        <f t="shared" si="14"/>
        <v>84329.16923076923</v>
      </c>
      <c r="T24" s="38">
        <f t="shared" si="14"/>
        <v>86858.75897435898</v>
      </c>
      <c r="U24" s="38">
        <f t="shared" si="14"/>
        <v>89464.0717948718</v>
      </c>
      <c r="V24" s="38">
        <f t="shared" si="14"/>
        <v>92147.30256410256</v>
      </c>
      <c r="W24" s="38">
        <f>SUM(W26*214)</f>
        <v>94911.7435897436</v>
      </c>
      <c r="X24" s="38">
        <f>SUM(X26*214)</f>
        <v>97759.58974358975</v>
      </c>
      <c r="Y24" s="38">
        <f>SUM(Y26*214)</f>
        <v>100691.93846153846</v>
      </c>
      <c r="Z24" s="38">
        <f>SUM(Z26*214)</f>
        <v>103713.17948717948</v>
      </c>
      <c r="AA24" s="38">
        <f>SUM(AA26*214)</f>
        <v>106824.41025641025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3.5" customHeight="1">
      <c r="A25" s="36" t="s">
        <v>26</v>
      </c>
      <c r="B25" s="37">
        <f aca="true" t="shared" si="15" ref="B25:V25">SUM(B26*223)</f>
        <v>56377.830769230764</v>
      </c>
      <c r="C25" s="38">
        <f t="shared" si="15"/>
        <v>57224.08717948718</v>
      </c>
      <c r="D25" s="38">
        <f t="shared" si="15"/>
        <v>58082.92307692308</v>
      </c>
      <c r="E25" s="38">
        <f t="shared" si="15"/>
        <v>58954.33846153847</v>
      </c>
      <c r="F25" s="38">
        <f t="shared" si="15"/>
        <v>59839.47692307693</v>
      </c>
      <c r="G25" s="38">
        <f t="shared" si="15"/>
        <v>61634.91282051282</v>
      </c>
      <c r="H25" s="38">
        <f t="shared" si="15"/>
        <v>63484.09743589744</v>
      </c>
      <c r="I25" s="38">
        <f t="shared" si="15"/>
        <v>65389.31794871795</v>
      </c>
      <c r="J25" s="38">
        <f t="shared" si="15"/>
        <v>67351.71794871795</v>
      </c>
      <c r="K25" s="38">
        <f t="shared" si="15"/>
        <v>69372.44102564102</v>
      </c>
      <c r="L25" s="38">
        <f t="shared" si="15"/>
        <v>71452.63076923076</v>
      </c>
      <c r="M25" s="37">
        <f t="shared" si="15"/>
        <v>73595.71794871795</v>
      </c>
      <c r="N25" s="38">
        <f t="shared" si="15"/>
        <v>75802.84615384616</v>
      </c>
      <c r="O25" s="38">
        <f t="shared" si="15"/>
        <v>78078.58974358975</v>
      </c>
      <c r="P25" s="38">
        <f t="shared" si="15"/>
        <v>80420.66153846153</v>
      </c>
      <c r="Q25" s="38">
        <f t="shared" si="15"/>
        <v>82831.34871794871</v>
      </c>
      <c r="R25" s="38">
        <f t="shared" si="15"/>
        <v>85316.36923076924</v>
      </c>
      <c r="S25" s="38">
        <f t="shared" si="15"/>
        <v>87875.72307692308</v>
      </c>
      <c r="T25" s="38">
        <f t="shared" si="15"/>
        <v>90511.69743589744</v>
      </c>
      <c r="U25" s="38">
        <f t="shared" si="15"/>
        <v>93226.57948717948</v>
      </c>
      <c r="V25" s="38">
        <f t="shared" si="15"/>
        <v>96022.6564102564</v>
      </c>
      <c r="W25" s="38">
        <f>SUM(W26*223)</f>
        <v>98903.35897435897</v>
      </c>
      <c r="X25" s="38">
        <f>SUM(X26*223)</f>
        <v>101870.97435897436</v>
      </c>
      <c r="Y25" s="38">
        <f>SUM(Y26*223)</f>
        <v>104926.64615384616</v>
      </c>
      <c r="Z25" s="38">
        <f>SUM(Z26*223)</f>
        <v>108074.94871794872</v>
      </c>
      <c r="AA25" s="38">
        <f>SUM(AA26*223)</f>
        <v>111317.02564102564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2.75" customHeight="1">
      <c r="A26" s="36" t="s">
        <v>21</v>
      </c>
      <c r="B26" s="39">
        <f aca="true" t="shared" si="16" ref="B26:V26">SUM(B21/195)</f>
        <v>252.8153846153846</v>
      </c>
      <c r="C26" s="40">
        <f t="shared" si="16"/>
        <v>256.6102564102564</v>
      </c>
      <c r="D26" s="40">
        <f t="shared" si="16"/>
        <v>260.46153846153845</v>
      </c>
      <c r="E26" s="40">
        <f t="shared" si="16"/>
        <v>264.3692307692308</v>
      </c>
      <c r="F26" s="40">
        <f t="shared" si="16"/>
        <v>268.33846153846156</v>
      </c>
      <c r="G26" s="40">
        <f t="shared" si="16"/>
        <v>276.3897435897436</v>
      </c>
      <c r="H26" s="40">
        <f t="shared" si="16"/>
        <v>284.6820512820513</v>
      </c>
      <c r="I26" s="40">
        <f t="shared" si="16"/>
        <v>293.22564102564104</v>
      </c>
      <c r="J26" s="40">
        <f t="shared" si="16"/>
        <v>302.02564102564105</v>
      </c>
      <c r="K26" s="40">
        <f t="shared" si="16"/>
        <v>311.08717948717947</v>
      </c>
      <c r="L26" s="40">
        <f t="shared" si="16"/>
        <v>320.4153846153846</v>
      </c>
      <c r="M26" s="39">
        <f t="shared" si="16"/>
        <v>330.02564102564105</v>
      </c>
      <c r="N26" s="40">
        <f t="shared" si="16"/>
        <v>339.9230769230769</v>
      </c>
      <c r="O26" s="40">
        <f t="shared" si="16"/>
        <v>350.12820512820514</v>
      </c>
      <c r="P26" s="40">
        <f t="shared" si="16"/>
        <v>360.6307692307692</v>
      </c>
      <c r="Q26" s="40">
        <f t="shared" si="16"/>
        <v>371.44102564102565</v>
      </c>
      <c r="R26" s="40">
        <f t="shared" si="16"/>
        <v>382.5846153846154</v>
      </c>
      <c r="S26" s="40">
        <f t="shared" si="16"/>
        <v>394.0615384615385</v>
      </c>
      <c r="T26" s="40">
        <f t="shared" si="16"/>
        <v>405.8820512820513</v>
      </c>
      <c r="U26" s="40">
        <f t="shared" si="16"/>
        <v>418.05641025641023</v>
      </c>
      <c r="V26" s="40">
        <f t="shared" si="16"/>
        <v>430.5948717948718</v>
      </c>
      <c r="W26" s="40">
        <f>SUM(W21/195)</f>
        <v>443.5128205128205</v>
      </c>
      <c r="X26" s="40">
        <f>SUM(X21/195)</f>
        <v>456.8205128205128</v>
      </c>
      <c r="Y26" s="40">
        <f>SUM(Y21/195)</f>
        <v>470.5230769230769</v>
      </c>
      <c r="Z26" s="40">
        <f>SUM(Z21/195)</f>
        <v>484.64102564102564</v>
      </c>
      <c r="AA26" s="40">
        <f>SUM(AA21/195)</f>
        <v>499.1794871794872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2.75" customHeight="1" thickBot="1">
      <c r="A27" s="36" t="s">
        <v>41</v>
      </c>
      <c r="B27" s="39">
        <f aca="true" t="shared" si="17" ref="B27:AA27">SUM(B26/7.5)</f>
        <v>33.70871794871795</v>
      </c>
      <c r="C27" s="40">
        <f t="shared" si="17"/>
        <v>34.21470085470085</v>
      </c>
      <c r="D27" s="40">
        <f t="shared" si="17"/>
        <v>34.728205128205126</v>
      </c>
      <c r="E27" s="40">
        <f t="shared" si="17"/>
        <v>35.24923076923077</v>
      </c>
      <c r="F27" s="40">
        <f t="shared" si="17"/>
        <v>35.77846153846154</v>
      </c>
      <c r="G27" s="40">
        <f t="shared" si="17"/>
        <v>36.85196581196581</v>
      </c>
      <c r="H27" s="40">
        <f t="shared" si="17"/>
        <v>37.95760683760684</v>
      </c>
      <c r="I27" s="40">
        <f t="shared" si="17"/>
        <v>39.09675213675214</v>
      </c>
      <c r="J27" s="40">
        <f t="shared" si="17"/>
        <v>40.270085470085476</v>
      </c>
      <c r="K27" s="40">
        <f t="shared" si="17"/>
        <v>41.4782905982906</v>
      </c>
      <c r="L27" s="40">
        <f t="shared" si="17"/>
        <v>42.72205128205128</v>
      </c>
      <c r="M27" s="39">
        <f t="shared" si="17"/>
        <v>44.0034188034188</v>
      </c>
      <c r="N27" s="40">
        <f t="shared" si="17"/>
        <v>45.32307692307692</v>
      </c>
      <c r="O27" s="40">
        <f t="shared" si="17"/>
        <v>46.68376068376069</v>
      </c>
      <c r="P27" s="40">
        <f t="shared" si="17"/>
        <v>48.08410256410256</v>
      </c>
      <c r="Q27" s="40">
        <f t="shared" si="17"/>
        <v>49.52547008547008</v>
      </c>
      <c r="R27" s="40">
        <f t="shared" si="17"/>
        <v>51.01128205128205</v>
      </c>
      <c r="S27" s="40">
        <f t="shared" si="17"/>
        <v>52.541538461538465</v>
      </c>
      <c r="T27" s="40">
        <f t="shared" si="17"/>
        <v>54.117606837606836</v>
      </c>
      <c r="U27" s="40">
        <f t="shared" si="17"/>
        <v>55.7408547008547</v>
      </c>
      <c r="V27" s="40">
        <f t="shared" si="17"/>
        <v>57.41264957264957</v>
      </c>
      <c r="W27" s="40">
        <f t="shared" si="17"/>
        <v>59.13504273504273</v>
      </c>
      <c r="X27" s="40">
        <f t="shared" si="17"/>
        <v>60.909401709401706</v>
      </c>
      <c r="Y27" s="40">
        <f t="shared" si="17"/>
        <v>62.73641025641026</v>
      </c>
      <c r="Z27" s="40">
        <f t="shared" si="17"/>
        <v>64.61880341880342</v>
      </c>
      <c r="AA27" s="40">
        <f t="shared" si="17"/>
        <v>66.55726495726496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2.75" customHeight="1" thickTop="1">
      <c r="A28" s="22" t="s">
        <v>30</v>
      </c>
      <c r="B28" s="22"/>
      <c r="C28" s="44"/>
      <c r="D28" s="44"/>
      <c r="E28" s="44"/>
      <c r="F28" s="44"/>
      <c r="G28" s="44"/>
      <c r="H28" s="44"/>
      <c r="I28" s="44"/>
      <c r="J28" s="44"/>
      <c r="K28" s="45" t="s">
        <v>30</v>
      </c>
      <c r="L28" s="46"/>
      <c r="M28" s="44"/>
      <c r="N28" s="44"/>
      <c r="O28" s="44"/>
      <c r="P28" s="44"/>
      <c r="Q28" s="44"/>
      <c r="R28" s="44"/>
      <c r="S28" s="44"/>
      <c r="T28" s="44"/>
      <c r="U28" s="45" t="s">
        <v>30</v>
      </c>
      <c r="V28" s="23"/>
      <c r="W28" s="23"/>
      <c r="X28" s="23"/>
      <c r="Y28" s="23"/>
      <c r="Z28" s="23"/>
      <c r="AA28" s="2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3.5" customHeight="1">
      <c r="A29" s="24" t="s">
        <v>23</v>
      </c>
      <c r="B29" s="25">
        <v>51149</v>
      </c>
      <c r="C29" s="26">
        <v>51889</v>
      </c>
      <c r="D29" s="26">
        <v>52641</v>
      </c>
      <c r="E29" s="26">
        <v>53403</v>
      </c>
      <c r="F29" s="26">
        <v>54177</v>
      </c>
      <c r="G29" s="26">
        <v>55747</v>
      </c>
      <c r="H29" s="26">
        <v>57364</v>
      </c>
      <c r="I29" s="26">
        <v>59030</v>
      </c>
      <c r="J29" s="26">
        <v>60746</v>
      </c>
      <c r="K29" s="26">
        <v>62512</v>
      </c>
      <c r="L29" s="26">
        <v>64331</v>
      </c>
      <c r="M29" s="25">
        <v>66206</v>
      </c>
      <c r="N29" s="26">
        <v>68136</v>
      </c>
      <c r="O29" s="26">
        <v>70125</v>
      </c>
      <c r="P29" s="26">
        <v>72174</v>
      </c>
      <c r="Q29" s="26">
        <v>74281</v>
      </c>
      <c r="R29" s="26">
        <v>76455</v>
      </c>
      <c r="S29" s="26">
        <v>78693</v>
      </c>
      <c r="T29" s="26">
        <v>80998</v>
      </c>
      <c r="U29" s="26">
        <v>83372</v>
      </c>
      <c r="V29" s="26">
        <v>85817</v>
      </c>
      <c r="W29" s="26">
        <v>88336</v>
      </c>
      <c r="X29" s="26">
        <v>90931</v>
      </c>
      <c r="Y29" s="26">
        <v>93603</v>
      </c>
      <c r="Z29" s="26">
        <v>96356</v>
      </c>
      <c r="AA29" s="26">
        <v>99191</v>
      </c>
      <c r="AB29" s="47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3.5" customHeight="1">
      <c r="A30" s="24" t="s">
        <v>20</v>
      </c>
      <c r="B30" s="25">
        <f aca="true" t="shared" si="18" ref="B30:V30">SUM(B34*200)</f>
        <v>52460.51282051281</v>
      </c>
      <c r="C30" s="26">
        <f t="shared" si="18"/>
        <v>53219.48717948718</v>
      </c>
      <c r="D30" s="26">
        <f t="shared" si="18"/>
        <v>53990.76923076923</v>
      </c>
      <c r="E30" s="26">
        <f t="shared" si="18"/>
        <v>54772.307692307695</v>
      </c>
      <c r="F30" s="26">
        <f t="shared" si="18"/>
        <v>55566.15384615385</v>
      </c>
      <c r="G30" s="26">
        <f t="shared" si="18"/>
        <v>57176.41025641026</v>
      </c>
      <c r="H30" s="26">
        <f t="shared" si="18"/>
        <v>58834.8717948718</v>
      </c>
      <c r="I30" s="26">
        <f t="shared" si="18"/>
        <v>60543.58974358975</v>
      </c>
      <c r="J30" s="26">
        <f t="shared" si="18"/>
        <v>62303.58974358975</v>
      </c>
      <c r="K30" s="26">
        <f t="shared" si="18"/>
        <v>64114.8717948718</v>
      </c>
      <c r="L30" s="26">
        <f t="shared" si="18"/>
        <v>65980.51282051281</v>
      </c>
      <c r="M30" s="25">
        <f t="shared" si="18"/>
        <v>67903.58974358975</v>
      </c>
      <c r="N30" s="26">
        <f t="shared" si="18"/>
        <v>69883.07692307692</v>
      </c>
      <c r="O30" s="26">
        <f t="shared" si="18"/>
        <v>71923.07692307692</v>
      </c>
      <c r="P30" s="26">
        <f t="shared" si="18"/>
        <v>74024.61538461539</v>
      </c>
      <c r="Q30" s="26">
        <f t="shared" si="18"/>
        <v>76185.64102564103</v>
      </c>
      <c r="R30" s="26">
        <f t="shared" si="18"/>
        <v>78415.38461538462</v>
      </c>
      <c r="S30" s="26">
        <f t="shared" si="18"/>
        <v>80710.76923076923</v>
      </c>
      <c r="T30" s="26">
        <f t="shared" si="18"/>
        <v>83074.8717948718</v>
      </c>
      <c r="U30" s="26">
        <f t="shared" si="18"/>
        <v>85509.74358974358</v>
      </c>
      <c r="V30" s="26">
        <f t="shared" si="18"/>
        <v>88017.43589743589</v>
      </c>
      <c r="W30" s="26">
        <f>SUM(W34*200)</f>
        <v>90601.02564102564</v>
      </c>
      <c r="X30" s="26">
        <f>SUM(X34*200)</f>
        <v>93262.5641025641</v>
      </c>
      <c r="Y30" s="26">
        <f>SUM(Y34*200)</f>
        <v>96003.07692307692</v>
      </c>
      <c r="Z30" s="26">
        <f>SUM(Z34*200)</f>
        <v>98826.66666666667</v>
      </c>
      <c r="AA30" s="26">
        <f>SUM(AA34*200)</f>
        <v>101734.35897435897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5" customHeight="1">
      <c r="A31" s="24" t="s">
        <v>24</v>
      </c>
      <c r="B31" s="25">
        <f aca="true" t="shared" si="19" ref="B31:V31">SUM(B34*209)</f>
        <v>54821.235897435894</v>
      </c>
      <c r="C31" s="26">
        <f t="shared" si="19"/>
        <v>55614.364102564105</v>
      </c>
      <c r="D31" s="26">
        <f t="shared" si="19"/>
        <v>56420.35384615384</v>
      </c>
      <c r="E31" s="26">
        <f t="shared" si="19"/>
        <v>57237.061538461545</v>
      </c>
      <c r="F31" s="26">
        <f t="shared" si="19"/>
        <v>58066.630769230775</v>
      </c>
      <c r="G31" s="26">
        <f t="shared" si="19"/>
        <v>59749.34871794872</v>
      </c>
      <c r="H31" s="26">
        <f t="shared" si="19"/>
        <v>61482.44102564103</v>
      </c>
      <c r="I31" s="26">
        <f t="shared" si="19"/>
        <v>63268.05128205128</v>
      </c>
      <c r="J31" s="26">
        <f t="shared" si="19"/>
        <v>65107.251282051286</v>
      </c>
      <c r="K31" s="26">
        <f t="shared" si="19"/>
        <v>67000.04102564103</v>
      </c>
      <c r="L31" s="26">
        <f t="shared" si="19"/>
        <v>68949.6358974359</v>
      </c>
      <c r="M31" s="25">
        <f t="shared" si="19"/>
        <v>70959.2512820513</v>
      </c>
      <c r="N31" s="26">
        <f t="shared" si="19"/>
        <v>73027.81538461539</v>
      </c>
      <c r="O31" s="26">
        <f t="shared" si="19"/>
        <v>75159.61538461539</v>
      </c>
      <c r="P31" s="26">
        <f t="shared" si="19"/>
        <v>77355.72307692308</v>
      </c>
      <c r="Q31" s="26">
        <f t="shared" si="19"/>
        <v>79613.99487179487</v>
      </c>
      <c r="R31" s="26">
        <f t="shared" si="19"/>
        <v>81944.07692307692</v>
      </c>
      <c r="S31" s="26">
        <f t="shared" si="19"/>
        <v>84342.75384615385</v>
      </c>
      <c r="T31" s="26">
        <f t="shared" si="19"/>
        <v>86813.24102564102</v>
      </c>
      <c r="U31" s="26">
        <f t="shared" si="19"/>
        <v>89357.68205128204</v>
      </c>
      <c r="V31" s="26">
        <f t="shared" si="19"/>
        <v>91978.22051282051</v>
      </c>
      <c r="W31" s="26">
        <f>SUM(W34*209)</f>
        <v>94678.0717948718</v>
      </c>
      <c r="X31" s="26">
        <f>SUM(X34*209)</f>
        <v>97459.37948717948</v>
      </c>
      <c r="Y31" s="26">
        <f>SUM(Y34*209)</f>
        <v>100323.21538461538</v>
      </c>
      <c r="Z31" s="26">
        <f>SUM(Z34*209)</f>
        <v>103273.86666666667</v>
      </c>
      <c r="AA31" s="26">
        <f>SUM(AA34*209)</f>
        <v>106312.40512820512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2.75" customHeight="1">
      <c r="A32" s="24" t="s">
        <v>25</v>
      </c>
      <c r="B32" s="25">
        <f aca="true" t="shared" si="20" ref="B32:V32">SUM(B34*214)</f>
        <v>56132.748717948714</v>
      </c>
      <c r="C32" s="26">
        <f t="shared" si="20"/>
        <v>56944.851282051284</v>
      </c>
      <c r="D32" s="26">
        <f t="shared" si="20"/>
        <v>57770.123076923075</v>
      </c>
      <c r="E32" s="26">
        <f t="shared" si="20"/>
        <v>58606.36923076923</v>
      </c>
      <c r="F32" s="26">
        <f t="shared" si="20"/>
        <v>59455.78461538462</v>
      </c>
      <c r="G32" s="26">
        <f t="shared" si="20"/>
        <v>61178.75897435898</v>
      </c>
      <c r="H32" s="26">
        <f t="shared" si="20"/>
        <v>62953.31282051282</v>
      </c>
      <c r="I32" s="26">
        <f t="shared" si="20"/>
        <v>64781.64102564103</v>
      </c>
      <c r="J32" s="26">
        <f t="shared" si="20"/>
        <v>66664.84102564103</v>
      </c>
      <c r="K32" s="26">
        <f t="shared" si="20"/>
        <v>68602.91282051282</v>
      </c>
      <c r="L32" s="26">
        <f t="shared" si="20"/>
        <v>70599.14871794872</v>
      </c>
      <c r="M32" s="25">
        <f t="shared" si="20"/>
        <v>72656.84102564103</v>
      </c>
      <c r="N32" s="26">
        <f t="shared" si="20"/>
        <v>74774.89230769231</v>
      </c>
      <c r="O32" s="26">
        <f t="shared" si="20"/>
        <v>76957.69230769231</v>
      </c>
      <c r="P32" s="26">
        <f t="shared" si="20"/>
        <v>79206.33846153847</v>
      </c>
      <c r="Q32" s="26">
        <f t="shared" si="20"/>
        <v>81518.6358974359</v>
      </c>
      <c r="R32" s="26">
        <f t="shared" si="20"/>
        <v>83904.46153846155</v>
      </c>
      <c r="S32" s="26">
        <f t="shared" si="20"/>
        <v>86360.52307692308</v>
      </c>
      <c r="T32" s="26">
        <f t="shared" si="20"/>
        <v>88890.11282051282</v>
      </c>
      <c r="U32" s="26">
        <f t="shared" si="20"/>
        <v>91495.42564102563</v>
      </c>
      <c r="V32" s="26">
        <f t="shared" si="20"/>
        <v>94178.6564102564</v>
      </c>
      <c r="W32" s="26">
        <f>SUM(W34*214)</f>
        <v>96943.09743589743</v>
      </c>
      <c r="X32" s="26">
        <f>SUM(X34*214)</f>
        <v>99790.94358974359</v>
      </c>
      <c r="Y32" s="26">
        <f>SUM(Y34*214)</f>
        <v>102723.2923076923</v>
      </c>
      <c r="Z32" s="26">
        <f>SUM(Z34*214)</f>
        <v>105744.53333333333</v>
      </c>
      <c r="AA32" s="26">
        <f>SUM(AA34*214)</f>
        <v>108855.7641025641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3.5" customHeight="1">
      <c r="A33" s="24" t="s">
        <v>26</v>
      </c>
      <c r="B33" s="25">
        <f aca="true" t="shared" si="21" ref="B33:V33">SUM(B34*223)</f>
        <v>58493.47179487179</v>
      </c>
      <c r="C33" s="26">
        <f t="shared" si="21"/>
        <v>59339.72820512821</v>
      </c>
      <c r="D33" s="26">
        <f t="shared" si="21"/>
        <v>60199.70769230769</v>
      </c>
      <c r="E33" s="26">
        <f t="shared" si="21"/>
        <v>61071.12307692308</v>
      </c>
      <c r="F33" s="26">
        <f t="shared" si="21"/>
        <v>61956.26153846154</v>
      </c>
      <c r="G33" s="26">
        <f t="shared" si="21"/>
        <v>63751.69743589744</v>
      </c>
      <c r="H33" s="26">
        <f t="shared" si="21"/>
        <v>65600.88205128205</v>
      </c>
      <c r="I33" s="26">
        <f t="shared" si="21"/>
        <v>67506.10256410256</v>
      </c>
      <c r="J33" s="26">
        <f t="shared" si="21"/>
        <v>69468.50256410257</v>
      </c>
      <c r="K33" s="26">
        <f t="shared" si="21"/>
        <v>71488.08205128205</v>
      </c>
      <c r="L33" s="26">
        <f t="shared" si="21"/>
        <v>73568.27179487179</v>
      </c>
      <c r="M33" s="25">
        <f t="shared" si="21"/>
        <v>75712.50256410257</v>
      </c>
      <c r="N33" s="26">
        <f t="shared" si="21"/>
        <v>77919.63076923076</v>
      </c>
      <c r="O33" s="26">
        <f t="shared" si="21"/>
        <v>80194.23076923078</v>
      </c>
      <c r="P33" s="26">
        <f t="shared" si="21"/>
        <v>82537.44615384616</v>
      </c>
      <c r="Q33" s="26">
        <f t="shared" si="21"/>
        <v>84946.98974358974</v>
      </c>
      <c r="R33" s="26">
        <f t="shared" si="21"/>
        <v>87433.15384615384</v>
      </c>
      <c r="S33" s="26">
        <f t="shared" si="21"/>
        <v>89992.5076923077</v>
      </c>
      <c r="T33" s="26">
        <f t="shared" si="21"/>
        <v>92628.48205128206</v>
      </c>
      <c r="U33" s="26">
        <f t="shared" si="21"/>
        <v>95343.3641025641</v>
      </c>
      <c r="V33" s="26">
        <f t="shared" si="21"/>
        <v>98139.44102564102</v>
      </c>
      <c r="W33" s="26">
        <f>SUM(W34*223)</f>
        <v>101020.14358974359</v>
      </c>
      <c r="X33" s="26">
        <f>SUM(X34*223)</f>
        <v>103987.75897435898</v>
      </c>
      <c r="Y33" s="26">
        <f>SUM(Y34*223)</f>
        <v>107043.43076923076</v>
      </c>
      <c r="Z33" s="26">
        <f>SUM(Z34*223)</f>
        <v>110191.73333333334</v>
      </c>
      <c r="AA33" s="26">
        <f>SUM(AA34*223)</f>
        <v>113433.81025641026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.75" customHeight="1">
      <c r="A34" s="24" t="s">
        <v>21</v>
      </c>
      <c r="B34" s="27">
        <f aca="true" t="shared" si="22" ref="B34:V34">SUM(B29/195)</f>
        <v>262.3025641025641</v>
      </c>
      <c r="C34" s="28">
        <f t="shared" si="22"/>
        <v>266.0974358974359</v>
      </c>
      <c r="D34" s="28">
        <f t="shared" si="22"/>
        <v>269.95384615384614</v>
      </c>
      <c r="E34" s="28">
        <f t="shared" si="22"/>
        <v>273.8615384615385</v>
      </c>
      <c r="F34" s="28">
        <f t="shared" si="22"/>
        <v>277.83076923076925</v>
      </c>
      <c r="G34" s="28">
        <f t="shared" si="22"/>
        <v>285.8820512820513</v>
      </c>
      <c r="H34" s="28">
        <f t="shared" si="22"/>
        <v>294.174358974359</v>
      </c>
      <c r="I34" s="28">
        <f t="shared" si="22"/>
        <v>302.71794871794873</v>
      </c>
      <c r="J34" s="28">
        <f t="shared" si="22"/>
        <v>311.51794871794874</v>
      </c>
      <c r="K34" s="28">
        <f t="shared" si="22"/>
        <v>320.574358974359</v>
      </c>
      <c r="L34" s="28">
        <f t="shared" si="22"/>
        <v>329.9025641025641</v>
      </c>
      <c r="M34" s="27">
        <f t="shared" si="22"/>
        <v>339.51794871794874</v>
      </c>
      <c r="N34" s="28">
        <f t="shared" si="22"/>
        <v>349.4153846153846</v>
      </c>
      <c r="O34" s="28">
        <f t="shared" si="22"/>
        <v>359.61538461538464</v>
      </c>
      <c r="P34" s="28">
        <f t="shared" si="22"/>
        <v>370.12307692307695</v>
      </c>
      <c r="Q34" s="28">
        <f t="shared" si="22"/>
        <v>380.92820512820515</v>
      </c>
      <c r="R34" s="28">
        <f t="shared" si="22"/>
        <v>392.0769230769231</v>
      </c>
      <c r="S34" s="28">
        <f t="shared" si="22"/>
        <v>403.55384615384617</v>
      </c>
      <c r="T34" s="28">
        <f t="shared" si="22"/>
        <v>415.374358974359</v>
      </c>
      <c r="U34" s="28">
        <f t="shared" si="22"/>
        <v>427.5487179487179</v>
      </c>
      <c r="V34" s="28">
        <f t="shared" si="22"/>
        <v>440.08717948717947</v>
      </c>
      <c r="W34" s="28">
        <f>SUM(W29/195)</f>
        <v>453.0051282051282</v>
      </c>
      <c r="X34" s="28">
        <f>SUM(X29/195)</f>
        <v>466.3128205128205</v>
      </c>
      <c r="Y34" s="28">
        <f>SUM(Y29/195)</f>
        <v>480.0153846153846</v>
      </c>
      <c r="Z34" s="28">
        <f>SUM(Z29/195)</f>
        <v>494.1333333333333</v>
      </c>
      <c r="AA34" s="28">
        <f>SUM(AA29/195)</f>
        <v>508.6717948717949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2.75" customHeight="1" thickBot="1">
      <c r="A35" s="24" t="s">
        <v>41</v>
      </c>
      <c r="B35" s="27">
        <f aca="true" t="shared" si="23" ref="B35:AA35">SUM(B34/7.5)</f>
        <v>34.97367521367521</v>
      </c>
      <c r="C35" s="28">
        <f t="shared" si="23"/>
        <v>35.47965811965812</v>
      </c>
      <c r="D35" s="28">
        <f t="shared" si="23"/>
        <v>35.99384615384615</v>
      </c>
      <c r="E35" s="28">
        <f t="shared" si="23"/>
        <v>36.5148717948718</v>
      </c>
      <c r="F35" s="28">
        <f t="shared" si="23"/>
        <v>37.044102564102566</v>
      </c>
      <c r="G35" s="28">
        <f t="shared" si="23"/>
        <v>38.117606837606836</v>
      </c>
      <c r="H35" s="28">
        <f t="shared" si="23"/>
        <v>39.22324786324786</v>
      </c>
      <c r="I35" s="28">
        <f t="shared" si="23"/>
        <v>40.36239316239316</v>
      </c>
      <c r="J35" s="28">
        <f t="shared" si="23"/>
        <v>41.5357264957265</v>
      </c>
      <c r="K35" s="28">
        <f t="shared" si="23"/>
        <v>42.743247863247866</v>
      </c>
      <c r="L35" s="28">
        <f t="shared" si="23"/>
        <v>43.98700854700855</v>
      </c>
      <c r="M35" s="27">
        <f t="shared" si="23"/>
        <v>45.269059829059834</v>
      </c>
      <c r="N35" s="28">
        <f t="shared" si="23"/>
        <v>46.58871794871795</v>
      </c>
      <c r="O35" s="28">
        <f t="shared" si="23"/>
        <v>47.94871794871795</v>
      </c>
      <c r="P35" s="28">
        <f t="shared" si="23"/>
        <v>49.349743589743596</v>
      </c>
      <c r="Q35" s="28">
        <f t="shared" si="23"/>
        <v>50.79042735042735</v>
      </c>
      <c r="R35" s="28">
        <f t="shared" si="23"/>
        <v>52.276923076923076</v>
      </c>
      <c r="S35" s="28">
        <f t="shared" si="23"/>
        <v>53.80717948717949</v>
      </c>
      <c r="T35" s="28">
        <f t="shared" si="23"/>
        <v>55.38324786324787</v>
      </c>
      <c r="U35" s="28">
        <f t="shared" si="23"/>
        <v>57.00649572649572</v>
      </c>
      <c r="V35" s="28">
        <f t="shared" si="23"/>
        <v>58.678290598290594</v>
      </c>
      <c r="W35" s="28">
        <f t="shared" si="23"/>
        <v>60.400683760683755</v>
      </c>
      <c r="X35" s="28">
        <f t="shared" si="23"/>
        <v>62.17504273504274</v>
      </c>
      <c r="Y35" s="28">
        <f t="shared" si="23"/>
        <v>64.00205128205128</v>
      </c>
      <c r="Z35" s="28">
        <f t="shared" si="23"/>
        <v>65.88444444444444</v>
      </c>
      <c r="AA35" s="28">
        <f t="shared" si="23"/>
        <v>67.82290598290598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2.75" customHeight="1" thickTop="1">
      <c r="A36" s="29" t="s">
        <v>31</v>
      </c>
      <c r="B36" s="29"/>
      <c r="C36" s="41"/>
      <c r="D36" s="41"/>
      <c r="E36" s="41"/>
      <c r="F36" s="41"/>
      <c r="G36" s="41"/>
      <c r="H36" s="41"/>
      <c r="I36" s="41"/>
      <c r="J36" s="41"/>
      <c r="K36" s="42" t="s">
        <v>32</v>
      </c>
      <c r="L36" s="43"/>
      <c r="M36" s="41"/>
      <c r="N36" s="41"/>
      <c r="O36" s="41"/>
      <c r="P36" s="41"/>
      <c r="Q36" s="41"/>
      <c r="R36" s="41"/>
      <c r="S36" s="41"/>
      <c r="T36" s="41"/>
      <c r="U36" s="42" t="s">
        <v>32</v>
      </c>
      <c r="V36" s="35"/>
      <c r="W36" s="35"/>
      <c r="X36" s="35"/>
      <c r="Y36" s="35"/>
      <c r="Z36" s="35"/>
      <c r="AA36" s="35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3.5" customHeight="1">
      <c r="A37" s="36" t="s">
        <v>23</v>
      </c>
      <c r="B37" s="37">
        <v>52386</v>
      </c>
      <c r="C37" s="38">
        <v>53126</v>
      </c>
      <c r="D37" s="38">
        <v>53877</v>
      </c>
      <c r="E37" s="38">
        <v>54639</v>
      </c>
      <c r="F37" s="38">
        <v>55413</v>
      </c>
      <c r="G37" s="38">
        <v>56984</v>
      </c>
      <c r="H37" s="38">
        <v>58600</v>
      </c>
      <c r="I37" s="38">
        <v>60266</v>
      </c>
      <c r="J37" s="38">
        <v>61982</v>
      </c>
      <c r="K37" s="38">
        <v>63749</v>
      </c>
      <c r="L37" s="38">
        <v>65568</v>
      </c>
      <c r="M37" s="37">
        <v>67442</v>
      </c>
      <c r="N37" s="38">
        <v>69372</v>
      </c>
      <c r="O37" s="38">
        <v>71362</v>
      </c>
      <c r="P37" s="38">
        <v>73410</v>
      </c>
      <c r="Q37" s="38">
        <v>75518</v>
      </c>
      <c r="R37" s="38">
        <v>77691</v>
      </c>
      <c r="S37" s="38">
        <v>79929</v>
      </c>
      <c r="T37" s="38">
        <v>82235</v>
      </c>
      <c r="U37" s="38">
        <v>84608</v>
      </c>
      <c r="V37" s="38">
        <v>87053</v>
      </c>
      <c r="W37" s="38">
        <v>89572</v>
      </c>
      <c r="X37" s="38">
        <v>92167</v>
      </c>
      <c r="Y37" s="38">
        <v>94839</v>
      </c>
      <c r="Z37" s="38">
        <v>97592</v>
      </c>
      <c r="AA37" s="38">
        <v>100427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3.5" customHeight="1">
      <c r="A38" s="36" t="s">
        <v>20</v>
      </c>
      <c r="B38" s="37">
        <f aca="true" t="shared" si="24" ref="B38:V38">SUM(B42*200)</f>
        <v>53729.230769230766</v>
      </c>
      <c r="C38" s="38">
        <f t="shared" si="24"/>
        <v>54488.20512820513</v>
      </c>
      <c r="D38" s="38">
        <f t="shared" si="24"/>
        <v>55258.46153846154</v>
      </c>
      <c r="E38" s="38">
        <f t="shared" si="24"/>
        <v>56040</v>
      </c>
      <c r="F38" s="38">
        <f t="shared" si="24"/>
        <v>56833.84615384615</v>
      </c>
      <c r="G38" s="38">
        <f t="shared" si="24"/>
        <v>58445.12820512821</v>
      </c>
      <c r="H38" s="38">
        <f t="shared" si="24"/>
        <v>60102.5641025641</v>
      </c>
      <c r="I38" s="38">
        <f t="shared" si="24"/>
        <v>61811.28205128205</v>
      </c>
      <c r="J38" s="38">
        <f t="shared" si="24"/>
        <v>63571.28205128205</v>
      </c>
      <c r="K38" s="38">
        <f t="shared" si="24"/>
        <v>65383.58974358974</v>
      </c>
      <c r="L38" s="38">
        <f t="shared" si="24"/>
        <v>67249.23076923077</v>
      </c>
      <c r="M38" s="37">
        <f t="shared" si="24"/>
        <v>69171.28205128205</v>
      </c>
      <c r="N38" s="38">
        <f t="shared" si="24"/>
        <v>71150.76923076923</v>
      </c>
      <c r="O38" s="38">
        <f t="shared" si="24"/>
        <v>73191.79487179486</v>
      </c>
      <c r="P38" s="38">
        <f t="shared" si="24"/>
        <v>75292.30769230769</v>
      </c>
      <c r="Q38" s="38">
        <f t="shared" si="24"/>
        <v>77454.35897435898</v>
      </c>
      <c r="R38" s="38">
        <f t="shared" si="24"/>
        <v>79683.07692307692</v>
      </c>
      <c r="S38" s="38">
        <f t="shared" si="24"/>
        <v>81978.46153846153</v>
      </c>
      <c r="T38" s="38">
        <f t="shared" si="24"/>
        <v>84343.58974358975</v>
      </c>
      <c r="U38" s="38">
        <f t="shared" si="24"/>
        <v>86777.43589743589</v>
      </c>
      <c r="V38" s="38">
        <f t="shared" si="24"/>
        <v>89285.1282051282</v>
      </c>
      <c r="W38" s="38">
        <f>SUM(W42*200)</f>
        <v>91868.71794871795</v>
      </c>
      <c r="X38" s="38">
        <f>SUM(X42*200)</f>
        <v>94530.2564102564</v>
      </c>
      <c r="Y38" s="38">
        <f>SUM(Y42*200)</f>
        <v>97270.76923076923</v>
      </c>
      <c r="Z38" s="38">
        <f>SUM(Z42*200)</f>
        <v>100094.35897435898</v>
      </c>
      <c r="AA38" s="38">
        <f>SUM(AA42*200)</f>
        <v>103002.05128205128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3.5" customHeight="1">
      <c r="A39" s="36" t="s">
        <v>24</v>
      </c>
      <c r="B39" s="37">
        <f aca="true" t="shared" si="25" ref="B39:V39">SUM(B42*209)</f>
        <v>56147.046153846146</v>
      </c>
      <c r="C39" s="38">
        <f t="shared" si="25"/>
        <v>56940.174358974364</v>
      </c>
      <c r="D39" s="38">
        <f t="shared" si="25"/>
        <v>57745.092307692306</v>
      </c>
      <c r="E39" s="38">
        <f t="shared" si="25"/>
        <v>58561.799999999996</v>
      </c>
      <c r="F39" s="38">
        <f t="shared" si="25"/>
        <v>59391.369230769225</v>
      </c>
      <c r="G39" s="38">
        <f t="shared" si="25"/>
        <v>61075.15897435898</v>
      </c>
      <c r="H39" s="38">
        <f t="shared" si="25"/>
        <v>62807.179487179485</v>
      </c>
      <c r="I39" s="38">
        <f t="shared" si="25"/>
        <v>64592.78974358974</v>
      </c>
      <c r="J39" s="38">
        <f t="shared" si="25"/>
        <v>66431.98974358974</v>
      </c>
      <c r="K39" s="38">
        <f t="shared" si="25"/>
        <v>68325.85128205128</v>
      </c>
      <c r="L39" s="38">
        <f t="shared" si="25"/>
        <v>70275.44615384615</v>
      </c>
      <c r="M39" s="37">
        <f t="shared" si="25"/>
        <v>72283.98974358974</v>
      </c>
      <c r="N39" s="38">
        <f t="shared" si="25"/>
        <v>74352.55384615385</v>
      </c>
      <c r="O39" s="38">
        <f t="shared" si="25"/>
        <v>76485.42564102563</v>
      </c>
      <c r="P39" s="38">
        <f t="shared" si="25"/>
        <v>78680.46153846153</v>
      </c>
      <c r="Q39" s="38">
        <f t="shared" si="25"/>
        <v>80939.80512820513</v>
      </c>
      <c r="R39" s="38">
        <f t="shared" si="25"/>
        <v>83268.81538461539</v>
      </c>
      <c r="S39" s="38">
        <f t="shared" si="25"/>
        <v>85667.4923076923</v>
      </c>
      <c r="T39" s="38">
        <f t="shared" si="25"/>
        <v>88139.05128205128</v>
      </c>
      <c r="U39" s="38">
        <f t="shared" si="25"/>
        <v>90682.4205128205</v>
      </c>
      <c r="V39" s="38">
        <f t="shared" si="25"/>
        <v>93302.95897435897</v>
      </c>
      <c r="W39" s="38">
        <f>SUM(W42*209)</f>
        <v>96002.81025641026</v>
      </c>
      <c r="X39" s="38">
        <f>SUM(X42*209)</f>
        <v>98784.11794871795</v>
      </c>
      <c r="Y39" s="38">
        <f>SUM(Y42*209)</f>
        <v>101647.95384615385</v>
      </c>
      <c r="Z39" s="38">
        <f>SUM(Z42*209)</f>
        <v>104598.60512820513</v>
      </c>
      <c r="AA39" s="38">
        <f>SUM(AA42*209)</f>
        <v>107637.14358974359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12.75" customHeight="1">
      <c r="A40" s="36" t="s">
        <v>25</v>
      </c>
      <c r="B40" s="37">
        <f aca="true" t="shared" si="26" ref="B40:V40">SUM(B42*214)</f>
        <v>57490.27692307692</v>
      </c>
      <c r="C40" s="38">
        <f t="shared" si="26"/>
        <v>58302.37948717949</v>
      </c>
      <c r="D40" s="38">
        <f t="shared" si="26"/>
        <v>59126.553846153845</v>
      </c>
      <c r="E40" s="38">
        <f t="shared" si="26"/>
        <v>59962.799999999996</v>
      </c>
      <c r="F40" s="38">
        <f t="shared" si="26"/>
        <v>60812.21538461538</v>
      </c>
      <c r="G40" s="38">
        <f t="shared" si="26"/>
        <v>62536.28717948718</v>
      </c>
      <c r="H40" s="38">
        <f t="shared" si="26"/>
        <v>64309.743589743586</v>
      </c>
      <c r="I40" s="38">
        <f t="shared" si="26"/>
        <v>66138.0717948718</v>
      </c>
      <c r="J40" s="38">
        <f t="shared" si="26"/>
        <v>68021.27179487179</v>
      </c>
      <c r="K40" s="38">
        <f t="shared" si="26"/>
        <v>69960.44102564102</v>
      </c>
      <c r="L40" s="38">
        <f t="shared" si="26"/>
        <v>71956.67692307693</v>
      </c>
      <c r="M40" s="37">
        <f t="shared" si="26"/>
        <v>74013.27179487179</v>
      </c>
      <c r="N40" s="38">
        <f t="shared" si="26"/>
        <v>76131.32307692307</v>
      </c>
      <c r="O40" s="38">
        <f t="shared" si="26"/>
        <v>78315.22051282051</v>
      </c>
      <c r="P40" s="38">
        <f t="shared" si="26"/>
        <v>80562.76923076923</v>
      </c>
      <c r="Q40" s="38">
        <f t="shared" si="26"/>
        <v>82876.16410256411</v>
      </c>
      <c r="R40" s="38">
        <f t="shared" si="26"/>
        <v>85260.89230769231</v>
      </c>
      <c r="S40" s="38">
        <f t="shared" si="26"/>
        <v>87716.95384615385</v>
      </c>
      <c r="T40" s="38">
        <f t="shared" si="26"/>
        <v>90247.64102564103</v>
      </c>
      <c r="U40" s="38">
        <f t="shared" si="26"/>
        <v>92851.85641025641</v>
      </c>
      <c r="V40" s="38">
        <f t="shared" si="26"/>
        <v>95535.08717948718</v>
      </c>
      <c r="W40" s="38">
        <f>SUM(W42*214)</f>
        <v>98299.52820512821</v>
      </c>
      <c r="X40" s="38">
        <f>SUM(X42*214)</f>
        <v>101147.37435897437</v>
      </c>
      <c r="Y40" s="38">
        <f>SUM(Y42*214)</f>
        <v>104079.72307692308</v>
      </c>
      <c r="Z40" s="38">
        <f>SUM(Z42*214)</f>
        <v>107100.9641025641</v>
      </c>
      <c r="AA40" s="38">
        <f>SUM(AA42*214)</f>
        <v>110212.19487179487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3.5" customHeight="1">
      <c r="A41" s="36" t="s">
        <v>26</v>
      </c>
      <c r="B41" s="37">
        <f aca="true" t="shared" si="27" ref="B41:V41">SUM(B42*223)</f>
        <v>59908.0923076923</v>
      </c>
      <c r="C41" s="38">
        <f t="shared" si="27"/>
        <v>60754.34871794872</v>
      </c>
      <c r="D41" s="38">
        <f t="shared" si="27"/>
        <v>61613.18461538462</v>
      </c>
      <c r="E41" s="38">
        <f t="shared" si="27"/>
        <v>62484.6</v>
      </c>
      <c r="F41" s="38">
        <f t="shared" si="27"/>
        <v>63369.73846153846</v>
      </c>
      <c r="G41" s="38">
        <f t="shared" si="27"/>
        <v>65166.31794871795</v>
      </c>
      <c r="H41" s="38">
        <f t="shared" si="27"/>
        <v>67014.35897435897</v>
      </c>
      <c r="I41" s="38">
        <f t="shared" si="27"/>
        <v>68919.57948717948</v>
      </c>
      <c r="J41" s="38">
        <f t="shared" si="27"/>
        <v>70881.97948717949</v>
      </c>
      <c r="K41" s="38">
        <f t="shared" si="27"/>
        <v>72902.70256410257</v>
      </c>
      <c r="L41" s="38">
        <f t="shared" si="27"/>
        <v>74982.89230769231</v>
      </c>
      <c r="M41" s="37">
        <f t="shared" si="27"/>
        <v>77125.97948717949</v>
      </c>
      <c r="N41" s="38">
        <f t="shared" si="27"/>
        <v>79333.10769230769</v>
      </c>
      <c r="O41" s="38">
        <f t="shared" si="27"/>
        <v>81608.85128205127</v>
      </c>
      <c r="P41" s="38">
        <f t="shared" si="27"/>
        <v>83950.92307692308</v>
      </c>
      <c r="Q41" s="38">
        <f t="shared" si="27"/>
        <v>86361.61025641026</v>
      </c>
      <c r="R41" s="38">
        <f t="shared" si="27"/>
        <v>88846.63076923076</v>
      </c>
      <c r="S41" s="38">
        <f t="shared" si="27"/>
        <v>91405.98461538462</v>
      </c>
      <c r="T41" s="38">
        <f t="shared" si="27"/>
        <v>94043.10256410256</v>
      </c>
      <c r="U41" s="38">
        <f t="shared" si="27"/>
        <v>96756.84102564103</v>
      </c>
      <c r="V41" s="38">
        <f t="shared" si="27"/>
        <v>99552.91794871795</v>
      </c>
      <c r="W41" s="38">
        <f>SUM(W42*223)</f>
        <v>102433.62051282052</v>
      </c>
      <c r="X41" s="38">
        <f>SUM(X42*223)</f>
        <v>105401.2358974359</v>
      </c>
      <c r="Y41" s="38">
        <f>SUM(Y42*223)</f>
        <v>108456.9076923077</v>
      </c>
      <c r="Z41" s="38">
        <f>SUM(Z42*223)</f>
        <v>111605.21025641025</v>
      </c>
      <c r="AA41" s="38">
        <f>SUM(AA42*223)</f>
        <v>114847.28717948718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2.75" customHeight="1">
      <c r="A42" s="36" t="s">
        <v>21</v>
      </c>
      <c r="B42" s="39">
        <f aca="true" t="shared" si="28" ref="B42:V42">SUM(B37/195)</f>
        <v>268.6461538461538</v>
      </c>
      <c r="C42" s="40">
        <f t="shared" si="28"/>
        <v>272.44102564102565</v>
      </c>
      <c r="D42" s="40">
        <f t="shared" si="28"/>
        <v>276.2923076923077</v>
      </c>
      <c r="E42" s="40">
        <f t="shared" si="28"/>
        <v>280.2</v>
      </c>
      <c r="F42" s="40">
        <f t="shared" si="28"/>
        <v>284.16923076923075</v>
      </c>
      <c r="G42" s="40">
        <f t="shared" si="28"/>
        <v>292.22564102564104</v>
      </c>
      <c r="H42" s="40">
        <f t="shared" si="28"/>
        <v>300.5128205128205</v>
      </c>
      <c r="I42" s="40">
        <f t="shared" si="28"/>
        <v>309.05641025641023</v>
      </c>
      <c r="J42" s="40">
        <f t="shared" si="28"/>
        <v>317.85641025641024</v>
      </c>
      <c r="K42" s="40">
        <f t="shared" si="28"/>
        <v>326.9179487179487</v>
      </c>
      <c r="L42" s="40">
        <f t="shared" si="28"/>
        <v>336.24615384615385</v>
      </c>
      <c r="M42" s="39">
        <f t="shared" si="28"/>
        <v>345.85641025641024</v>
      </c>
      <c r="N42" s="40">
        <f t="shared" si="28"/>
        <v>355.75384615384615</v>
      </c>
      <c r="O42" s="40">
        <f t="shared" si="28"/>
        <v>365.95897435897433</v>
      </c>
      <c r="P42" s="40">
        <f t="shared" si="28"/>
        <v>376.46153846153845</v>
      </c>
      <c r="Q42" s="40">
        <f t="shared" si="28"/>
        <v>387.2717948717949</v>
      </c>
      <c r="R42" s="40">
        <f t="shared" si="28"/>
        <v>398.4153846153846</v>
      </c>
      <c r="S42" s="40">
        <f t="shared" si="28"/>
        <v>409.89230769230767</v>
      </c>
      <c r="T42" s="40">
        <f t="shared" si="28"/>
        <v>421.71794871794873</v>
      </c>
      <c r="U42" s="40">
        <f t="shared" si="28"/>
        <v>433.8871794871795</v>
      </c>
      <c r="V42" s="40">
        <f t="shared" si="28"/>
        <v>446.425641025641</v>
      </c>
      <c r="W42" s="40">
        <f>SUM(W37/195)</f>
        <v>459.34358974358975</v>
      </c>
      <c r="X42" s="40">
        <f>SUM(X37/195)</f>
        <v>472.65128205128207</v>
      </c>
      <c r="Y42" s="40">
        <f>SUM(Y37/195)</f>
        <v>486.3538461538462</v>
      </c>
      <c r="Z42" s="40">
        <f>SUM(Z37/195)</f>
        <v>500.4717948717949</v>
      </c>
      <c r="AA42" s="40">
        <f>SUM(AA37/195)</f>
        <v>515.0102564102564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2.75" customHeight="1" thickBot="1">
      <c r="A43" s="36" t="s">
        <v>41</v>
      </c>
      <c r="B43" s="39">
        <f aca="true" t="shared" si="29" ref="B43:AA43">SUM(B42/7.5)</f>
        <v>35.819487179487176</v>
      </c>
      <c r="C43" s="40">
        <f t="shared" si="29"/>
        <v>36.32547008547009</v>
      </c>
      <c r="D43" s="40">
        <f t="shared" si="29"/>
        <v>36.83897435897436</v>
      </c>
      <c r="E43" s="40">
        <f t="shared" si="29"/>
        <v>37.36</v>
      </c>
      <c r="F43" s="40">
        <f t="shared" si="29"/>
        <v>37.889230769230764</v>
      </c>
      <c r="G43" s="40">
        <f t="shared" si="29"/>
        <v>38.963418803418804</v>
      </c>
      <c r="H43" s="40">
        <f t="shared" si="29"/>
        <v>40.06837606837607</v>
      </c>
      <c r="I43" s="40">
        <f t="shared" si="29"/>
        <v>41.207521367521366</v>
      </c>
      <c r="J43" s="40">
        <f t="shared" si="29"/>
        <v>42.3808547008547</v>
      </c>
      <c r="K43" s="40">
        <f t="shared" si="29"/>
        <v>43.58905982905983</v>
      </c>
      <c r="L43" s="40">
        <f t="shared" si="29"/>
        <v>44.83282051282051</v>
      </c>
      <c r="M43" s="39">
        <f t="shared" si="29"/>
        <v>46.11418803418803</v>
      </c>
      <c r="N43" s="40">
        <f t="shared" si="29"/>
        <v>47.433846153846154</v>
      </c>
      <c r="O43" s="40">
        <f t="shared" si="29"/>
        <v>48.79452991452991</v>
      </c>
      <c r="P43" s="40">
        <f t="shared" si="29"/>
        <v>50.194871794871794</v>
      </c>
      <c r="Q43" s="40">
        <f t="shared" si="29"/>
        <v>51.63623931623932</v>
      </c>
      <c r="R43" s="40">
        <f t="shared" si="29"/>
        <v>53.12205128205128</v>
      </c>
      <c r="S43" s="40">
        <f t="shared" si="29"/>
        <v>54.65230769230769</v>
      </c>
      <c r="T43" s="40">
        <f t="shared" si="29"/>
        <v>56.22905982905983</v>
      </c>
      <c r="U43" s="40">
        <f t="shared" si="29"/>
        <v>57.851623931623934</v>
      </c>
      <c r="V43" s="40">
        <f t="shared" si="29"/>
        <v>59.52341880341881</v>
      </c>
      <c r="W43" s="40">
        <f t="shared" si="29"/>
        <v>61.24581196581197</v>
      </c>
      <c r="X43" s="40">
        <f t="shared" si="29"/>
        <v>63.02017094017094</v>
      </c>
      <c r="Y43" s="40">
        <f t="shared" si="29"/>
        <v>64.84717948717949</v>
      </c>
      <c r="Z43" s="40">
        <f t="shared" si="29"/>
        <v>66.72957264957265</v>
      </c>
      <c r="AA43" s="40">
        <f t="shared" si="29"/>
        <v>68.66803418803418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4.5" customHeight="1" thickTop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2.75" customHeight="1">
      <c r="A46" s="17" t="s">
        <v>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2.75" customHeight="1">
      <c r="A48" s="17" t="s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2.75" customHeight="1">
      <c r="A78" s="3"/>
      <c r="B78" s="3"/>
      <c r="C78" s="3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2.75" customHeight="1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2.75" customHeight="1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2.75" customHeight="1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2.75" customHeight="1">
      <c r="A86" s="8"/>
      <c r="B86" s="6"/>
      <c r="C86" s="6"/>
      <c r="D86" s="6"/>
      <c r="E86" s="6"/>
      <c r="F86" s="6"/>
      <c r="G86" s="6"/>
      <c r="H86" s="6"/>
      <c r="I86" s="6"/>
      <c r="J86" s="6"/>
      <c r="K86" s="8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2.75" customHeight="1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2.75" customHeight="1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2.75" customHeight="1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2.75" customHeight="1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2.75" customHeight="1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2.75" customHeight="1">
      <c r="A92" s="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2.75" customHeight="1">
      <c r="A93" s="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2.75" customHeight="1">
      <c r="A94" s="8"/>
      <c r="B94" s="6"/>
      <c r="C94" s="6"/>
      <c r="D94" s="6"/>
      <c r="E94" s="6"/>
      <c r="F94" s="6"/>
      <c r="G94" s="6"/>
      <c r="H94" s="6"/>
      <c r="I94" s="6"/>
      <c r="J94" s="6"/>
      <c r="K94" s="8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2.75" customHeight="1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2.75" customHeight="1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2.75" customHeight="1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2.75" customHeight="1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2.75" customHeight="1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2.75" customHeight="1">
      <c r="A100" s="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2.75" customHeight="1">
      <c r="A101" s="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2.75" customHeight="1">
      <c r="A102" s="8"/>
      <c r="B102" s="6"/>
      <c r="C102" s="6"/>
      <c r="D102" s="6"/>
      <c r="E102" s="6"/>
      <c r="F102" s="6"/>
      <c r="G102" s="6"/>
      <c r="H102" s="6"/>
      <c r="I102" s="6"/>
      <c r="J102" s="6"/>
      <c r="K102" s="8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2.75" customHeight="1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2.75" customHeight="1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2.75" customHeight="1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2.75" customHeight="1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2.75" customHeigh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2.75" customHeight="1">
      <c r="A108" s="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2.75" customHeight="1">
      <c r="A109" s="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1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1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1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ht="11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</sheetData>
  <sheetProtection/>
  <printOptions/>
  <pageMargins left="0.23" right="0.23" top="0.19" bottom="0.25" header="0.5" footer="0.5"/>
  <pageSetup fitToHeight="1" fitToWidth="1" horizontalDpi="600" verticalDpi="600" orientation="landscape" paperSize="5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PWCS</dc:creator>
  <cp:keywords/>
  <dc:description/>
  <cp:lastModifiedBy>Valerie</cp:lastModifiedBy>
  <cp:lastPrinted>2012-06-21T12:35:01Z</cp:lastPrinted>
  <dcterms:created xsi:type="dcterms:W3CDTF">2002-02-01T18:47:43Z</dcterms:created>
  <dcterms:modified xsi:type="dcterms:W3CDTF">2013-12-17T21:42:11Z</dcterms:modified>
  <cp:category/>
  <cp:version/>
  <cp:contentType/>
  <cp:contentStatus/>
</cp:coreProperties>
</file>